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47000873-A3EE-49FD-9B22-548516EC2110}" xr6:coauthVersionLast="47" xr6:coauthVersionMax="47" xr10:uidLastSave="{00000000-0000-0000-0000-000000000000}"/>
  <bookViews>
    <workbookView xWindow="-108" yWindow="-108" windowWidth="23256" windowHeight="12456" firstSheet="2" activeTab="3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</sheets>
  <externalReferences>
    <externalReference r:id="rId15"/>
  </externalReferences>
  <definedNames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5" l="1"/>
  <c r="C33" i="5"/>
  <c r="C28" i="22"/>
  <c r="D28" i="22"/>
  <c r="E28" i="22"/>
  <c r="F28" i="22"/>
  <c r="G28" i="22"/>
  <c r="B28" i="22"/>
  <c r="C29" i="19"/>
  <c r="D29" i="19"/>
  <c r="E29" i="19"/>
  <c r="F29" i="19"/>
  <c r="G29" i="19"/>
  <c r="C7" i="19"/>
  <c r="B7" i="19"/>
  <c r="B29" i="19"/>
  <c r="C7" i="16"/>
  <c r="C36" i="16" s="1"/>
  <c r="D7" i="16"/>
  <c r="D36" i="16"/>
  <c r="B36" i="16"/>
  <c r="B7" i="16"/>
  <c r="C33" i="10"/>
  <c r="D33" i="10"/>
  <c r="E33" i="10"/>
  <c r="F33" i="10"/>
  <c r="G33" i="10"/>
  <c r="B33" i="10"/>
  <c r="C9" i="10"/>
  <c r="D9" i="10"/>
  <c r="E9" i="10"/>
  <c r="F9" i="10"/>
  <c r="G9" i="10"/>
  <c r="B9" i="10"/>
  <c r="G10" i="10"/>
  <c r="D10" i="10"/>
  <c r="C9" i="9"/>
  <c r="C77" i="9" s="1"/>
  <c r="D9" i="9"/>
  <c r="D77" i="9" s="1"/>
  <c r="E9" i="9"/>
  <c r="E77" i="9" s="1"/>
  <c r="F9" i="9"/>
  <c r="F77" i="9" s="1"/>
  <c r="G9" i="9"/>
  <c r="G77" i="9" s="1"/>
  <c r="B9" i="9"/>
  <c r="B77" i="9"/>
  <c r="G19" i="9"/>
  <c r="F19" i="9"/>
  <c r="E19" i="9"/>
  <c r="D19" i="9"/>
  <c r="C19" i="9"/>
  <c r="B19" i="9"/>
  <c r="G20" i="9"/>
  <c r="C31" i="8"/>
  <c r="D31" i="8"/>
  <c r="E31" i="8"/>
  <c r="F31" i="8"/>
  <c r="G31" i="8"/>
  <c r="B31" i="8"/>
  <c r="C9" i="8"/>
  <c r="D9" i="8"/>
  <c r="E9" i="8"/>
  <c r="F9" i="8"/>
  <c r="G9" i="8"/>
  <c r="B9" i="8"/>
  <c r="C159" i="7"/>
  <c r="D159" i="7"/>
  <c r="E159" i="7"/>
  <c r="F159" i="7"/>
  <c r="G159" i="7"/>
  <c r="G71" i="7"/>
  <c r="F71" i="7"/>
  <c r="E71" i="7"/>
  <c r="D71" i="7"/>
  <c r="C71" i="7"/>
  <c r="B71" i="7"/>
  <c r="G58" i="7"/>
  <c r="F58" i="7"/>
  <c r="E58" i="7"/>
  <c r="D58" i="7"/>
  <c r="C58" i="7"/>
  <c r="B58" i="7"/>
  <c r="G48" i="7"/>
  <c r="F48" i="7"/>
  <c r="E48" i="7"/>
  <c r="D48" i="7"/>
  <c r="C48" i="7"/>
  <c r="B48" i="7"/>
  <c r="G38" i="7"/>
  <c r="F38" i="7"/>
  <c r="E38" i="7"/>
  <c r="D38" i="7"/>
  <c r="C38" i="7"/>
  <c r="B38" i="7"/>
  <c r="G28" i="7"/>
  <c r="F28" i="7"/>
  <c r="E28" i="7"/>
  <c r="D28" i="7"/>
  <c r="C28" i="7"/>
  <c r="B28" i="7"/>
  <c r="C18" i="7"/>
  <c r="D18" i="7"/>
  <c r="E18" i="7"/>
  <c r="F18" i="7"/>
  <c r="G18" i="7"/>
  <c r="B18" i="7"/>
  <c r="C10" i="7"/>
  <c r="D10" i="7"/>
  <c r="E10" i="7"/>
  <c r="F10" i="7"/>
  <c r="G10" i="7"/>
  <c r="B84" i="7"/>
  <c r="B10" i="7"/>
  <c r="G41" i="6"/>
  <c r="F41" i="6"/>
  <c r="E41" i="6"/>
  <c r="D41" i="6"/>
  <c r="C41" i="6"/>
  <c r="B41" i="6"/>
  <c r="D57" i="5"/>
  <c r="D59" i="5" s="1"/>
  <c r="C57" i="5"/>
  <c r="C59" i="5" s="1"/>
  <c r="D13" i="5"/>
  <c r="C13" i="5"/>
  <c r="B13" i="5"/>
  <c r="C8" i="5"/>
  <c r="C21" i="5" s="1"/>
  <c r="C23" i="5" s="1"/>
  <c r="C25" i="5" s="1"/>
  <c r="D8" i="5"/>
  <c r="D21" i="5" s="1"/>
  <c r="D23" i="5" s="1"/>
  <c r="D25" i="5" s="1"/>
  <c r="B8" i="5"/>
  <c r="C20" i="3"/>
  <c r="D20" i="3"/>
  <c r="E20" i="3"/>
  <c r="F20" i="3"/>
  <c r="G20" i="3"/>
  <c r="H20" i="3"/>
  <c r="B20" i="3"/>
  <c r="F17" i="22"/>
  <c r="C6" i="22"/>
  <c r="D6" i="22"/>
  <c r="E6" i="22"/>
  <c r="F6" i="22"/>
  <c r="G6" i="22"/>
  <c r="B6" i="22"/>
  <c r="F35" i="20"/>
  <c r="F33" i="20"/>
  <c r="F30" i="20"/>
  <c r="C30" i="20"/>
  <c r="D30" i="20"/>
  <c r="E30" i="20"/>
  <c r="C6" i="20"/>
  <c r="D6" i="20"/>
  <c r="E6" i="20"/>
  <c r="F6" i="20"/>
  <c r="G6" i="20"/>
  <c r="G30" i="20" s="1"/>
  <c r="B30" i="20"/>
  <c r="B20" i="20"/>
  <c r="B6" i="20"/>
  <c r="F7" i="19" l="1"/>
  <c r="G7" i="19"/>
  <c r="D7" i="19"/>
  <c r="E7" i="19"/>
  <c r="G7" i="16"/>
  <c r="G36" i="16" s="1"/>
  <c r="F7" i="16"/>
  <c r="F36" i="16" s="1"/>
  <c r="E7" i="16"/>
  <c r="E36" i="16" s="1"/>
  <c r="G9" i="7"/>
  <c r="B9" i="7"/>
  <c r="B159" i="7" s="1"/>
  <c r="F9" i="7"/>
  <c r="E9" i="7"/>
  <c r="D9" i="7"/>
  <c r="C9" i="7"/>
  <c r="E59" i="2"/>
  <c r="D6" i="19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<sst xmlns="http://schemas.openxmlformats.org/spreadsheetml/2006/main" count="833" uniqueCount="564">
  <si>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</si>
  <si>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</si>
  <si>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</si>
  <si>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</si>
  <si>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</si>
  <si>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</si>
  <si>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</si>
  <si>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</si>
  <si>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</si>
  <si>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</si>
  <si>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</si>
  <si>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</si>
  <si>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</si>
  <si>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</si>
  <si>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</si>
  <si>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</si>
  <si>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</si>
  <si>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</si>
  <si>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</si>
  <si>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</si>
  <si>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</si>
  <si>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</si>
  <si>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</si>
  <si>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</si>
  <si>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</si>
  <si>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</si>
  <si>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</si>
  <si>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</si>
  <si>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</si>
  <si>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</si>
  <si>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</si>
  <si>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</si>
  <si>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</si>
  <si>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</si>
  <si>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</si>
  <si>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</si>
  <si>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</si>
  <si>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</si>
  <si>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</si>
  <si>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</si>
  <si>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</si>
  <si>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</si>
  <si>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</si>
  <si>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</si>
  <si>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</si>
  <si>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</si>
  <si>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</si>
  <si>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</si>
  <si>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</si>
  <si>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</si>
  <si>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</si>
  <si>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</si>
  <si>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</si>
  <si>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</si>
  <si>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</si>
  <si>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</si>
  <si>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</si>
  <si>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</si>
  <si>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</si>
  <si>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</si>
  <si>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</si>
  <si>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</si>
  <si>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</si>
  <si>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</si>
  <si>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</si>
  <si>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</si>
  <si>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</si>
  <si>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</si>
  <si>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</si>
  <si>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</si>
  <si>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</si>
  <si>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</si>
  <si>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</si>
  <si>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</si>
  <si>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</si>
  <si>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</si>
  <si>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</si>
  <si>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</si>
  <si>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</si>
  <si>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</si>
  <si>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</si>
  <si>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</si>
  <si>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</si>
  <si>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</si>
  <si>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</si>
  <si>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</si>
  <si>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</si>
  <si>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</si>
  <si>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</si>
  <si>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</si>
  <si>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</si>
  <si>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</si>
  <si>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</si>
  <si>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</si>
  <si>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</si>
  <si>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</si>
  <si>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</si>
  <si>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</si>
  <si>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</si>
  <si>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</si>
  <si>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</si>
  <si>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</si>
  <si>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</si>
  <si>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</si>
  <si>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</si>
  <si>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</si>
  <si>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</si>
  <si>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</si>
  <si>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</si>
  <si>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</si>
  <si>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</si>
  <si>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</si>
  <si>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</si>
  <si>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</si>
  <si>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</si>
  <si>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</si>
  <si>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</si>
  <si>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</si>
  <si>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</si>
  <si>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</si>
  <si>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</si>
  <si>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</si>
  <si>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</si>
  <si>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</si>
  <si>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</si>
  <si>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</si>
  <si>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</si>
  <si>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</si>
  <si>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</si>
  <si>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</si>
  <si>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</si>
  <si>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</si>
  <si>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</si>
  <si>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</si>
  <si>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</si>
  <si>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</si>
  <si>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</si>
  <si>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</si>
  <si>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</si>
  <si>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</si>
  <si>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</si>
  <si>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</si>
  <si>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</si>
  <si>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</si>
  <si>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</si>
  <si>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</si>
  <si>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</si>
  <si>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</si>
  <si>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</si>
  <si>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</si>
  <si>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</si>
  <si>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</si>
  <si>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</si>
  <si>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</si>
  <si>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</si>
  <si>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</si>
  <si>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</si>
  <si>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</si>
  <si>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</si>
  <si>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</si>
  <si>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</si>
  <si>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</si>
  <si>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</si>
  <si>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</si>
  <si>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</si>
  <si>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</si>
  <si>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</si>
  <si>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</si>
  <si>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</si>
  <si>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</si>
  <si>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</si>
  <si>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</si>
  <si>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</si>
  <si>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</si>
  <si>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</si>
  <si>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</si>
  <si>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</si>
  <si>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</si>
  <si>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</si>
  <si>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</si>
  <si>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</si>
  <si>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</si>
  <si>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</si>
  <si>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</si>
  <si>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</si>
  <si>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</si>
  <si>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</si>
  <si>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</si>
  <si>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</si>
  <si>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</si>
  <si>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</si>
  <si>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</si>
  <si>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</si>
  <si>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</si>
  <si>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</si>
  <si>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</si>
  <si>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</si>
  <si>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</si>
  <si>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</si>
  <si>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</si>
  <si>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</si>
  <si>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</si>
  <si>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</si>
  <si>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</si>
  <si>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</si>
  <si>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</si>
  <si>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</si>
  <si>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</si>
  <si>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</si>
  <si>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</si>
  <si>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</si>
  <si>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</si>
  <si>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</si>
  <si>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</si>
  <si>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</si>
  <si>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</si>
  <si>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</si>
  <si>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</si>
  <si>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</si>
  <si>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</si>
  <si>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</si>
  <si>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</si>
  <si>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</si>
  <si>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</si>
  <si>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</si>
  <si>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</si>
  <si>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</si>
  <si>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</si>
  <si>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</si>
  <si>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</si>
  <si>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</si>
  <si>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</si>
  <si>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</si>
  <si>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</si>
  <si>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</si>
  <si>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</si>
  <si>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</si>
  <si>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</si>
  <si>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</si>
  <si>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</si>
  <si>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</si>
  <si>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</si>
  <si>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</si>
  <si>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</si>
  <si>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</si>
  <si>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</si>
  <si>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</si>
  <si>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</si>
  <si>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</si>
  <si>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</si>
  <si>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</si>
  <si>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</si>
  <si>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</si>
  <si>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</si>
  <si>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</si>
  <si>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</si>
  <si>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</si>
  <si>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</si>
  <si>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</si>
  <si>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</si>
  <si>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</si>
  <si>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</si>
  <si>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</si>
  <si>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</si>
  <si>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</si>
  <si>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</si>
  <si>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</si>
  <si>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</si>
  <si>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</si>
  <si>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</si>
  <si>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</si>
  <si>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</si>
  <si>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</si>
  <si>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</si>
  <si>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</si>
  <si>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</si>
  <si>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</si>
  <si>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</si>
  <si>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</si>
  <si>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</si>
  <si>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</si>
  <si>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</si>
  <si>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</si>
  <si>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</si>
  <si>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</si>
  <si>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</si>
  <si>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</si>
  <si>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</si>
  <si>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</si>
  <si>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</si>
  <si>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</si>
  <si>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</si>
  <si>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</si>
  <si>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</si>
  <si>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</si>
  <si>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</si>
  <si>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</si>
  <si>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</si>
  <si>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</si>
  <si>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</si>
  <si>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</si>
  <si>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</si>
  <si>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</si>
  <si>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</si>
  <si>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</si>
  <si>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</si>
  <si>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</si>
  <si>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</si>
  <si>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</si>
  <si>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</si>
  <si>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</si>
  <si>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</si>
  <si>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</si>
  <si>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</si>
  <si>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</si>
  <si>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</si>
  <si>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</si>
  <si>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</si>
  <si>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</si>
  <si>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</si>
  <si>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</si>
  <si>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</si>
  <si>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</si>
  <si>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</si>
  <si>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</si>
  <si>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</si>
  <si>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</si>
  <si>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</si>
  <si>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</si>
  <si>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</si>
  <si>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</si>
  <si>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</si>
  <si>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</si>
  <si>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</si>
  <si>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</si>
  <si>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</si>
  <si>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</si>
  <si>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</si>
  <si>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</si>
  <si>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</si>
  <si>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</si>
  <si>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</si>
  <si>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</si>
  <si>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</si>
  <si>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</si>
  <si>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</si>
  <si>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</si>
  <si>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</si>
  <si>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</si>
  <si>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</si>
  <si>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</si>
  <si>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</si>
  <si>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</si>
  <si>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</si>
  <si>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</si>
  <si>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</si>
  <si>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</si>
  <si>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</si>
  <si>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</si>
  <si>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</si>
  <si>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</si>
  <si>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</si>
  <si>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</si>
  <si>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</si>
  <si>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</si>
  <si>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</si>
  <si>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</si>
  <si>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</si>
  <si>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</si>
  <si>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</si>
  <si>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</si>
  <si>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</si>
  <si>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</si>
  <si>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</si>
  <si>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</si>
  <si>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</si>
  <si>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</si>
  <si>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</si>
  <si>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</si>
  <si>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</si>
  <si>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</si>
  <si>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</si>
  <si>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</si>
  <si>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</si>
  <si>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</si>
  <si>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</si>
  <si>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</si>
  <si>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</si>
  <si>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</si>
  <si>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</si>
  <si>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</si>
  <si>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</si>
  <si>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</si>
  <si>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</si>
  <si>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</si>
  <si>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</si>
  <si>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</si>
  <si>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</si>
  <si>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</si>
  <si>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</si>
  <si>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</si>
  <si>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</si>
  <si>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</si>
  <si>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</si>
  <si>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</si>
  <si>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</si>
  <si>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</si>
  <si>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</si>
  <si>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</si>
  <si>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</si>
  <si>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</si>
  <si>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</si>
  <si>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</si>
  <si>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</si>
  <si>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</si>
  <si>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</si>
  <si>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</si>
  <si>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</si>
  <si>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</si>
  <si>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</si>
  <si>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</si>
  <si>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</si>
  <si>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</si>
  <si>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</si>
  <si>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</si>
  <si>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</si>
  <si>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</si>
  <si>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</si>
  <si>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</si>
  <si>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</si>
  <si>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</si>
  <si>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</si>
  <si>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</si>
  <si>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</si>
  <si>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</si>
  <si>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</si>
  <si>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</si>
  <si>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</si>
  <si>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</si>
  <si>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</si>
  <si>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</si>
  <si>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</si>
  <si>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</si>
  <si>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</si>
  <si>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</si>
  <si>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</si>
  <si>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</si>
  <si>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</si>
  <si>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</si>
  <si>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</si>
  <si>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</si>
  <si>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</si>
  <si>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</si>
  <si>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</si>
  <si>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</si>
  <si>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</si>
  <si>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</si>
  <si>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</si>
  <si>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</si>
  <si>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</si>
  <si>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</si>
  <si>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</si>
  <si>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</si>
  <si>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</si>
  <si>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</si>
  <si>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</si>
  <si>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</si>
  <si>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</si>
  <si>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</si>
  <si>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</si>
  <si>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</si>
  <si>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</si>
  <si>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</si>
  <si>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</si>
  <si>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</si>
  <si>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</si>
  <si>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</si>
  <si>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</si>
  <si>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</si>
  <si>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</si>
  <si>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</si>
  <si>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</si>
  <si>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</si>
  <si>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</si>
  <si>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</si>
  <si>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</si>
  <si>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</si>
  <si>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</si>
  <si>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</si>
  <si>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</si>
  <si>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rPr>
        <b/>
        <sz val="11"/>
        <color rgb="FF000000"/>
        <rFont val="Calibri"/>
      </rPr>
      <t xml:space="preserve">2020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</si>
  <si>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2021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</si>
  <si>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2022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</si>
  <si>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2023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</si>
  <si>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2024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</si>
  <si>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2025 </t>
    </r>
    <r>
      <rPr>
        <b/>
        <vertAlign val="superscript"/>
        <sz val="8.25"/>
        <color rgb="FF000000"/>
        <rFont val="Calibri"/>
      </rPr>
      <t>2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</si>
  <si>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</si>
  <si>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</si>
  <si>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</si>
  <si>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</si>
  <si>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</si>
  <si>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</si>
  <si>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</si>
  <si>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</si>
  <si>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</si>
  <si>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</si>
  <si>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</si>
  <si>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</si>
  <si>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</si>
  <si>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</si>
  <si>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</si>
  <si>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</si>
  <si>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</si>
  <si>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</si>
  <si>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</si>
  <si>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</si>
  <si>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</si>
  <si>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</si>
  <si>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</si>
  <si>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</si>
  <si>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</si>
  <si>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</si>
  <si>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</si>
  <si>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</si>
  <si>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</si>
  <si>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</si>
  <si>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</si>
  <si>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</si>
  <si>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</si>
  <si>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</si>
  <si>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</si>
  <si>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</si>
  <si>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</si>
  <si>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</si>
  <si>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</si>
  <si>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</si>
  <si>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</si>
  <si>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</si>
  <si>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</si>
  <si>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</si>
  <si>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</si>
  <si>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</si>
  <si>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</si>
  <si>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</si>
  <si>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</si>
  <si>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</si>
  <si>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</si>
  <si>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</si>
  <si>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</si>
  <si>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</si>
  <si>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</si>
  <si>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Comité Municipal de Agua Potable y Alcantarillado de San Diego de la Unión, Gto.</t>
  </si>
  <si>
    <t>Al 31 de diciembre de 2025 y al 31 de marzo de 2026</t>
  </si>
  <si>
    <t>Del 1 de enero al 31 de marzo de 2026</t>
  </si>
  <si>
    <t xml:space="preserve">COMERCIAL                                                                                           </t>
  </si>
  <si>
    <t xml:space="preserve">CONSEJO DIRECTIVO.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</si>
  <si>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</si>
  <si>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</si>
  <si>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PLANEACION, TRANSPARENCIA Y TIC´S                                                                   </t>
  </si>
  <si>
    <t xml:space="preserve">PLANTAS PURIFICADORAS DE AGUA                                           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</si>
  <si>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</si>
  <si>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</si>
  <si>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 xml:space="preserve">TECNICA Y OPERATIVA                                                                                 </t>
  </si>
  <si>
    <t xml:space="preserve">ALCANTARILLADO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</si>
</sst>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sz val="8"/>
      <color rgb="FF5252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4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</cellStyleXfs>
  <cellXfs count="161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2" fontId="2" fillId="0" borderId="14" xfId="0" applyNumberFormat="1" applyFont="1" applyBorder="1" applyProtection="1">
      <protection locked="0"/>
    </xf>
    <xf numFmtId="2" fontId="0" fillId="0" borderId="14" xfId="0" applyNumberFormat="1" applyBorder="1"/>
    <xf numFmtId="2" fontId="2" fillId="0" borderId="14" xfId="0" applyNumberFormat="1" applyFont="1" applyBorder="1"/>
    <xf numFmtId="2" fontId="2" fillId="0" borderId="14" xfId="0" applyNumberFormat="1" applyFont="1" applyBorder="1" applyAlignment="1" applyProtection="1">
      <alignment vertical="center"/>
      <protection locked="0"/>
    </xf>
    <xf numFmtId="2" fontId="2" fillId="0" borderId="14" xfId="0" applyNumberFormat="1" applyFont="1" applyBorder="1" applyAlignment="1">
      <alignment vertical="center"/>
    </xf>
    <xf numFmtId="0" fontId="0" fillId="0" borderId="8" xfId="0" applyBorder="1" applyAlignment="1" applyProtection="1">
      <alignment horizontal="right" vertical="center"/>
      <protection locked="0"/>
    </xf>
    <xf numFmtId="9" fontId="0" fillId="0" borderId="0" xfId="3" applyFont="1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</cellXfs>
  <cellStyles count="4">
    <cellStyle name="Normal" xfId="0" builtinId="0"/>
    <cellStyle name="Normal 2" xfId="2" xr:uid="{89472E89-97AA-4EA8-B655-75A81CD8B415}"/>
    <cellStyle name="Normal 2 2" xfId="1" xr:uid="{EE78EA45-3A49-4CE2-BD84-81B4D99659E3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topLeftCell="E22" zoomScale="75" zoomScaleNormal="75" workbookViewId="0">
      <selection activeCell="E47" sqref="E47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x14ac:dyDescent="0.3">
      <c r="A1" s="144" t="s">
        <v>0</v>
      </c>
      <c r="B1" s="137"/>
      <c r="C1" s="137"/>
      <c r="D1" s="137"/>
      <c r="E1" s="137"/>
      <c r="F1" s="145"/>
    </row>
    <row r="2" spans="1:6" ht="15" customHeight="1" x14ac:dyDescent="0.3">
      <c r="A2" s="138" t="s">
        <v>551</v>
      </c>
      <c r="B2" s="139"/>
      <c r="C2" s="139"/>
      <c r="D2" s="139"/>
      <c r="E2" s="139"/>
      <c r="F2" s="140"/>
    </row>
    <row r="3" spans="1:6" ht="15" customHeight="1" x14ac:dyDescent="0.3">
      <c r="A3" s="141" t="s">
        <v>1</v>
      </c>
      <c r="B3" s="142"/>
      <c r="C3" s="142"/>
      <c r="D3" s="142"/>
      <c r="E3" s="142"/>
      <c r="F3" s="143"/>
    </row>
    <row r="4" spans="1:6" ht="12.9" customHeight="1" x14ac:dyDescent="0.3">
      <c r="A4" s="141" t="s">
        <v>552</v>
      </c>
      <c r="B4" s="142"/>
      <c r="C4" s="142"/>
      <c r="D4" s="142"/>
      <c r="E4" s="142"/>
      <c r="F4" s="143"/>
    </row>
    <row r="5" spans="1:6" ht="12.9" customHeight="1" x14ac:dyDescent="0.3">
      <c r="A5" s="146" t="s">
        <v>2</v>
      </c>
      <c r="B5" s="147"/>
      <c r="C5" s="147"/>
      <c r="D5" s="147"/>
      <c r="E5" s="147"/>
      <c r="F5" s="148"/>
    </row>
    <row r="6" spans="1:6" ht="41.4" customHeight="1" x14ac:dyDescent="0.3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2.9" customHeight="1" x14ac:dyDescent="0.3">
      <c r="A7" s="37" t="s">
        <v>6</v>
      </c>
      <c r="B7" s="38"/>
      <c r="C7" s="38"/>
      <c r="D7" s="37" t="s">
        <v>7</v>
      </c>
      <c r="E7" s="38"/>
      <c r="F7" s="38"/>
    </row>
    <row r="8" spans="1:6" x14ac:dyDescent="0.3">
      <c r="A8" s="2" t="s">
        <v>8</v>
      </c>
      <c r="B8" s="39"/>
      <c r="C8" s="39"/>
      <c r="D8" s="2" t="s">
        <v>9</v>
      </c>
      <c r="E8" s="39"/>
      <c r="F8" s="39"/>
    </row>
    <row r="9" spans="1:6" x14ac:dyDescent="0.3">
      <c r="A9" s="40" t="s">
        <v>10</v>
      </c>
      <c r="B9" s="41">
        <v>3887947.26</v>
      </c>
      <c r="C9" s="41">
        <v>570977.89</v>
      </c>
      <c r="D9" s="40" t="s">
        <v>11</v>
      </c>
      <c r="E9" s="41">
        <v>329195.27</v>
      </c>
      <c r="F9" s="41">
        <v>1976687.83</v>
      </c>
    </row>
    <row r="10" spans="1:6" x14ac:dyDescent="0.3">
      <c r="A10" s="42" t="s">
        <v>12</v>
      </c>
      <c r="B10" s="41">
        <v>3499.98</v>
      </c>
      <c r="C10" s="41">
        <v>3499.98</v>
      </c>
      <c r="D10" s="42" t="s">
        <v>13</v>
      </c>
      <c r="E10" s="41">
        <v>19786.14</v>
      </c>
      <c r="F10" s="41">
        <v>20357.14</v>
      </c>
    </row>
    <row r="11" spans="1:6" x14ac:dyDescent="0.3">
      <c r="A11" s="42" t="s">
        <v>14</v>
      </c>
      <c r="B11" s="41">
        <v>3884447.28</v>
      </c>
      <c r="C11" s="41">
        <v>567477.91</v>
      </c>
      <c r="D11" s="42" t="s">
        <v>15</v>
      </c>
      <c r="E11" s="41">
        <v>0</v>
      </c>
      <c r="F11" s="41">
        <v>779039.13</v>
      </c>
    </row>
    <row r="12" spans="1:6" x14ac:dyDescent="0.3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3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3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3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3">
      <c r="A16" s="42" t="s">
        <v>24</v>
      </c>
      <c r="B16" s="41">
        <v>0</v>
      </c>
      <c r="C16" s="41">
        <v>0</v>
      </c>
      <c r="D16" s="42" t="s">
        <v>25</v>
      </c>
      <c r="E16" s="41">
        <v>258753.45</v>
      </c>
      <c r="F16" s="41">
        <v>275324.56</v>
      </c>
    </row>
    <row r="17" spans="1:6" x14ac:dyDescent="0.3">
      <c r="A17" s="40" t="s">
        <v>26</v>
      </c>
      <c r="B17" s="41">
        <v>2442243.75</v>
      </c>
      <c r="C17" s="41">
        <v>2358555.2999999998</v>
      </c>
      <c r="D17" s="42" t="s">
        <v>27</v>
      </c>
      <c r="E17" s="41">
        <v>0</v>
      </c>
      <c r="F17" s="41">
        <v>0</v>
      </c>
    </row>
    <row r="18" spans="1:6" x14ac:dyDescent="0.3">
      <c r="A18" s="42" t="s">
        <v>28</v>
      </c>
      <c r="B18" s="41">
        <v>0</v>
      </c>
      <c r="C18" s="41">
        <v>0</v>
      </c>
      <c r="D18" s="42" t="s">
        <v>29</v>
      </c>
      <c r="E18" s="41">
        <v>50655.68</v>
      </c>
      <c r="F18" s="41">
        <v>901967</v>
      </c>
    </row>
    <row r="19" spans="1:6" x14ac:dyDescent="0.3">
      <c r="A19" s="42" t="s">
        <v>30</v>
      </c>
      <c r="B19" s="41">
        <v>26972</v>
      </c>
      <c r="C19" s="41">
        <v>26900</v>
      </c>
      <c r="D19" s="40" t="s">
        <v>31</v>
      </c>
      <c r="E19" s="41">
        <v>0</v>
      </c>
      <c r="F19" s="41">
        <v>0</v>
      </c>
    </row>
    <row r="20" spans="1:6" x14ac:dyDescent="0.3">
      <c r="A20" s="42" t="s">
        <v>32</v>
      </c>
      <c r="B20" s="41">
        <v>73735.100000000006</v>
      </c>
      <c r="C20" s="41">
        <v>17539.490000000002</v>
      </c>
      <c r="D20" s="42" t="s">
        <v>33</v>
      </c>
      <c r="E20" s="41">
        <v>0</v>
      </c>
      <c r="F20" s="41">
        <v>0</v>
      </c>
    </row>
    <row r="21" spans="1:6" x14ac:dyDescent="0.3">
      <c r="A21" s="42" t="s">
        <v>34</v>
      </c>
      <c r="B21" s="41">
        <v>2041212</v>
      </c>
      <c r="C21" s="41">
        <v>1981338.95</v>
      </c>
      <c r="D21" s="42" t="s">
        <v>35</v>
      </c>
      <c r="E21" s="41">
        <v>0</v>
      </c>
      <c r="F21" s="41">
        <v>0</v>
      </c>
    </row>
    <row r="22" spans="1:6" x14ac:dyDescent="0.3">
      <c r="A22" s="42" t="s">
        <v>36</v>
      </c>
      <c r="B22" s="41">
        <v>0</v>
      </c>
      <c r="C22" s="41">
        <v>0</v>
      </c>
      <c r="D22" s="42" t="s">
        <v>37</v>
      </c>
      <c r="E22" s="41">
        <v>0</v>
      </c>
      <c r="F22" s="41">
        <v>0</v>
      </c>
    </row>
    <row r="23" spans="1:6" x14ac:dyDescent="0.3">
      <c r="A23" s="42" t="s">
        <v>38</v>
      </c>
      <c r="B23" s="41">
        <v>6271.12</v>
      </c>
      <c r="C23" s="41">
        <v>6271.12</v>
      </c>
      <c r="D23" s="40" t="s">
        <v>39</v>
      </c>
      <c r="E23" s="41">
        <v>0</v>
      </c>
      <c r="F23" s="41">
        <v>0</v>
      </c>
    </row>
    <row r="24" spans="1:6" x14ac:dyDescent="0.3">
      <c r="A24" s="42" t="s">
        <v>40</v>
      </c>
      <c r="B24" s="41">
        <v>294053.53000000003</v>
      </c>
      <c r="C24" s="41">
        <v>326505.74</v>
      </c>
      <c r="D24" s="42" t="s">
        <v>41</v>
      </c>
      <c r="E24" s="41">
        <v>0</v>
      </c>
      <c r="F24" s="41">
        <v>0</v>
      </c>
    </row>
    <row r="25" spans="1:6" x14ac:dyDescent="0.3">
      <c r="A25" s="40" t="s">
        <v>42</v>
      </c>
      <c r="B25" s="41">
        <v>0</v>
      </c>
      <c r="C25" s="41">
        <v>0</v>
      </c>
      <c r="D25" s="42" t="s">
        <v>43</v>
      </c>
      <c r="E25" s="41">
        <v>0</v>
      </c>
      <c r="F25" s="41">
        <v>0</v>
      </c>
    </row>
    <row r="26" spans="1:6" x14ac:dyDescent="0.3">
      <c r="A26" s="42" t="s">
        <v>44</v>
      </c>
      <c r="B26" s="41">
        <v>0</v>
      </c>
      <c r="C26" s="41">
        <v>0</v>
      </c>
      <c r="D26" s="40" t="s">
        <v>45</v>
      </c>
      <c r="E26" s="41">
        <v>0</v>
      </c>
      <c r="F26" s="41">
        <v>0</v>
      </c>
    </row>
    <row r="27" spans="1:6" x14ac:dyDescent="0.3">
      <c r="A27" s="42" t="s">
        <v>46</v>
      </c>
      <c r="B27" s="41">
        <v>0</v>
      </c>
      <c r="C27" s="41">
        <v>0</v>
      </c>
      <c r="D27" s="40" t="s">
        <v>47</v>
      </c>
      <c r="E27" s="41">
        <v>0</v>
      </c>
      <c r="F27" s="41">
        <v>0</v>
      </c>
    </row>
    <row r="28" spans="1:6" x14ac:dyDescent="0.3">
      <c r="A28" s="42" t="s">
        <v>48</v>
      </c>
      <c r="B28" s="41">
        <v>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3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3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3">
      <c r="A31" s="40" t="s">
        <v>54</v>
      </c>
      <c r="B31" s="41">
        <v>0</v>
      </c>
      <c r="C31" s="41">
        <v>0</v>
      </c>
      <c r="D31" s="40" t="s">
        <v>55</v>
      </c>
      <c r="E31" s="41">
        <v>0</v>
      </c>
      <c r="F31" s="41">
        <v>0</v>
      </c>
    </row>
    <row r="32" spans="1:6" x14ac:dyDescent="0.3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4" customHeight="1" x14ac:dyDescent="0.3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4" customHeight="1" x14ac:dyDescent="0.3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4" customHeight="1" x14ac:dyDescent="0.3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4" customHeight="1" x14ac:dyDescent="0.3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4" customHeight="1" x14ac:dyDescent="0.3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3">
      <c r="A38" s="40" t="s">
        <v>68</v>
      </c>
      <c r="B38" s="41">
        <v>0</v>
      </c>
      <c r="C38" s="41">
        <v>0</v>
      </c>
      <c r="D38" s="40" t="s">
        <v>69</v>
      </c>
      <c r="E38" s="41">
        <v>0</v>
      </c>
      <c r="F38" s="41">
        <v>0</v>
      </c>
    </row>
    <row r="39" spans="1:6" x14ac:dyDescent="0.3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3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3">
      <c r="A41" s="40" t="s">
        <v>74</v>
      </c>
      <c r="B41" s="41">
        <v>0</v>
      </c>
      <c r="C41" s="41">
        <v>0</v>
      </c>
      <c r="D41" s="42" t="s">
        <v>75</v>
      </c>
      <c r="E41" s="41">
        <v>0</v>
      </c>
      <c r="F41" s="41">
        <v>0</v>
      </c>
    </row>
    <row r="42" spans="1:6" x14ac:dyDescent="0.3">
      <c r="A42" s="42" t="s">
        <v>76</v>
      </c>
      <c r="B42" s="41">
        <v>0</v>
      </c>
      <c r="C42" s="41">
        <v>0</v>
      </c>
      <c r="D42" s="40" t="s">
        <v>77</v>
      </c>
      <c r="E42" s="41">
        <v>3599</v>
      </c>
      <c r="F42" s="41">
        <v>3599</v>
      </c>
    </row>
    <row r="43" spans="1:6" x14ac:dyDescent="0.3">
      <c r="A43" s="42" t="s">
        <v>78</v>
      </c>
      <c r="B43" s="41">
        <v>0</v>
      </c>
      <c r="C43" s="41">
        <v>0</v>
      </c>
      <c r="D43" s="42" t="s">
        <v>79</v>
      </c>
      <c r="E43" s="41">
        <v>3599</v>
      </c>
      <c r="F43" s="41">
        <v>3599</v>
      </c>
    </row>
    <row r="44" spans="1:6" x14ac:dyDescent="0.3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3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3">
      <c r="A46" s="39"/>
      <c r="B46" s="43"/>
      <c r="C46" s="43"/>
      <c r="D46" s="39"/>
      <c r="E46" s="43"/>
      <c r="F46" s="43"/>
    </row>
    <row r="47" spans="1:6" x14ac:dyDescent="0.3">
      <c r="A47" s="3" t="s">
        <v>84</v>
      </c>
      <c r="B47" s="4">
        <v>6330191.0099999998</v>
      </c>
      <c r="C47" s="4">
        <v>2929533.19</v>
      </c>
      <c r="D47" s="2" t="s">
        <v>85</v>
      </c>
      <c r="E47" s="4">
        <v>332794.27</v>
      </c>
      <c r="F47" s="4">
        <v>1980286.83</v>
      </c>
    </row>
    <row r="48" spans="1:6" x14ac:dyDescent="0.3">
      <c r="A48" s="39"/>
      <c r="B48" s="43"/>
      <c r="C48" s="43"/>
      <c r="D48" s="39"/>
      <c r="E48" s="43"/>
      <c r="F48" s="43"/>
    </row>
    <row r="49" spans="1:6" x14ac:dyDescent="0.3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3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3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3">
      <c r="A52" s="40" t="s">
        <v>92</v>
      </c>
      <c r="B52" s="41">
        <v>3328430.1</v>
      </c>
      <c r="C52" s="41">
        <v>3328430.1</v>
      </c>
      <c r="D52" s="40" t="s">
        <v>93</v>
      </c>
      <c r="E52" s="41">
        <v>0</v>
      </c>
      <c r="F52" s="41">
        <v>0</v>
      </c>
    </row>
    <row r="53" spans="1:6" x14ac:dyDescent="0.3">
      <c r="A53" s="40" t="s">
        <v>94</v>
      </c>
      <c r="B53" s="41">
        <v>5767917.7999999998</v>
      </c>
      <c r="C53" s="41">
        <v>5313008.5999999996</v>
      </c>
      <c r="D53" s="40" t="s">
        <v>95</v>
      </c>
      <c r="E53" s="41">
        <v>0</v>
      </c>
      <c r="F53" s="41">
        <v>0</v>
      </c>
    </row>
    <row r="54" spans="1:6" x14ac:dyDescent="0.3">
      <c r="A54" s="40" t="s">
        <v>96</v>
      </c>
      <c r="B54" s="41">
        <v>556530.85</v>
      </c>
      <c r="C54" s="41">
        <v>556530.85</v>
      </c>
      <c r="D54" s="40" t="s">
        <v>97</v>
      </c>
      <c r="E54" s="41">
        <v>0</v>
      </c>
      <c r="F54" s="41">
        <v>0</v>
      </c>
    </row>
    <row r="55" spans="1:6" x14ac:dyDescent="0.3">
      <c r="A55" s="40" t="s">
        <v>98</v>
      </c>
      <c r="B55" s="41">
        <v>0</v>
      </c>
      <c r="C55" s="41">
        <v>0</v>
      </c>
      <c r="D55" s="44" t="s">
        <v>99</v>
      </c>
      <c r="E55" s="41">
        <v>0</v>
      </c>
      <c r="F55" s="41">
        <v>0</v>
      </c>
    </row>
    <row r="56" spans="1:6" x14ac:dyDescent="0.3">
      <c r="A56" s="40" t="s">
        <v>100</v>
      </c>
      <c r="B56" s="41">
        <v>133600</v>
      </c>
      <c r="C56" s="41">
        <v>133600</v>
      </c>
      <c r="D56" s="39"/>
      <c r="E56" s="43"/>
      <c r="F56" s="43"/>
    </row>
    <row r="57" spans="1:6" x14ac:dyDescent="0.3">
      <c r="A57" s="40" t="s">
        <v>101</v>
      </c>
      <c r="B57" s="41">
        <v>0</v>
      </c>
      <c r="C57" s="41">
        <v>0</v>
      </c>
      <c r="D57" s="2" t="s">
        <v>102</v>
      </c>
      <c r="E57" s="4">
        <v>0</v>
      </c>
      <c r="F57" s="4">
        <v>0</v>
      </c>
    </row>
    <row r="58" spans="1:6" x14ac:dyDescent="0.3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3">
      <c r="A59" s="39"/>
      <c r="B59" s="43"/>
      <c r="C59" s="43"/>
      <c r="D59" s="2" t="s">
        <v>104</v>
      </c>
      <c r="E59" s="4">
        <f>+E47+E57</f>
        <v>332794.27</v>
      </c>
      <c r="F59" s="4">
        <v>1980286.83</v>
      </c>
    </row>
    <row r="60" spans="1:6" x14ac:dyDescent="0.3">
      <c r="A60" s="3" t="s">
        <v>105</v>
      </c>
      <c r="B60" s="4">
        <v>9786478.75</v>
      </c>
      <c r="C60" s="4">
        <v>9331569.5500000007</v>
      </c>
      <c r="D60" s="39"/>
      <c r="E60" s="43"/>
      <c r="F60" s="43"/>
    </row>
    <row r="61" spans="1:6" x14ac:dyDescent="0.3">
      <c r="A61" s="39"/>
      <c r="B61" s="43"/>
      <c r="C61" s="43"/>
      <c r="D61" s="45" t="s">
        <v>106</v>
      </c>
      <c r="E61" s="43"/>
      <c r="F61" s="43"/>
    </row>
    <row r="62" spans="1:6" x14ac:dyDescent="0.3">
      <c r="A62" s="3" t="s">
        <v>107</v>
      </c>
      <c r="B62" s="4">
        <v>16116669.76</v>
      </c>
      <c r="C62" s="4">
        <v>12261102.74</v>
      </c>
      <c r="D62" s="39"/>
      <c r="E62" s="43"/>
      <c r="F62" s="43"/>
    </row>
    <row r="63" spans="1:6" x14ac:dyDescent="0.3">
      <c r="A63" s="39"/>
      <c r="B63" s="39"/>
      <c r="C63" s="39"/>
      <c r="D63" s="46" t="s">
        <v>108</v>
      </c>
      <c r="E63" s="41">
        <v>0</v>
      </c>
      <c r="F63" s="41">
        <v>0</v>
      </c>
    </row>
    <row r="64" spans="1:6" x14ac:dyDescent="0.3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3">
      <c r="A65" s="39"/>
      <c r="B65" s="39"/>
      <c r="C65" s="39"/>
      <c r="D65" s="44" t="s">
        <v>110</v>
      </c>
      <c r="E65" s="41">
        <v>0</v>
      </c>
      <c r="F65" s="41">
        <v>0</v>
      </c>
    </row>
    <row r="66" spans="1:6" x14ac:dyDescent="0.3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3">
      <c r="A67" s="39"/>
      <c r="B67" s="39"/>
      <c r="C67" s="39"/>
      <c r="D67" s="39"/>
      <c r="E67" s="43"/>
      <c r="F67" s="43"/>
    </row>
    <row r="68" spans="1:6" x14ac:dyDescent="0.3">
      <c r="A68" s="39"/>
      <c r="B68" s="39"/>
      <c r="C68" s="39"/>
      <c r="D68" s="46" t="s">
        <v>112</v>
      </c>
      <c r="E68" s="41">
        <v>15783875.49</v>
      </c>
      <c r="F68" s="41">
        <v>10280815.91</v>
      </c>
    </row>
    <row r="69" spans="1:6" x14ac:dyDescent="0.3">
      <c r="A69" s="47"/>
      <c r="B69" s="39"/>
      <c r="C69" s="39"/>
      <c r="D69" s="40" t="s">
        <v>113</v>
      </c>
      <c r="E69" s="41">
        <v>2609938.0699999998</v>
      </c>
      <c r="F69" s="41">
        <v>-379250.05</v>
      </c>
    </row>
    <row r="70" spans="1:6" x14ac:dyDescent="0.3">
      <c r="A70" s="47"/>
      <c r="B70" s="39"/>
      <c r="C70" s="39"/>
      <c r="D70" s="40" t="s">
        <v>114</v>
      </c>
      <c r="E70" s="41">
        <v>13549595.6</v>
      </c>
      <c r="F70" s="41">
        <v>11036404.5</v>
      </c>
    </row>
    <row r="71" spans="1:6" x14ac:dyDescent="0.3">
      <c r="A71" s="47"/>
      <c r="B71" s="39"/>
      <c r="C71" s="39"/>
      <c r="D71" s="40" t="s">
        <v>115</v>
      </c>
      <c r="E71" s="41">
        <v>1003724.13</v>
      </c>
      <c r="F71" s="41">
        <v>1003724.13</v>
      </c>
    </row>
    <row r="72" spans="1:6" x14ac:dyDescent="0.3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3">
      <c r="A73" s="47"/>
      <c r="B73" s="39"/>
      <c r="C73" s="39"/>
      <c r="D73" s="40" t="s">
        <v>117</v>
      </c>
      <c r="E73" s="41">
        <v>-1379382.31</v>
      </c>
      <c r="F73" s="41">
        <v>-1380062.67</v>
      </c>
    </row>
    <row r="74" spans="1:6" x14ac:dyDescent="0.3">
      <c r="A74" s="47"/>
      <c r="B74" s="39"/>
      <c r="C74" s="39"/>
      <c r="D74" s="39"/>
      <c r="E74" s="43"/>
      <c r="F74" s="43"/>
    </row>
    <row r="75" spans="1:6" x14ac:dyDescent="0.3">
      <c r="A75" s="47"/>
      <c r="B75" s="39"/>
      <c r="C75" s="39"/>
      <c r="D75" s="46" t="s">
        <v>118</v>
      </c>
      <c r="E75" s="41">
        <v>0</v>
      </c>
      <c r="F75" s="41">
        <v>0</v>
      </c>
    </row>
    <row r="76" spans="1:6" x14ac:dyDescent="0.3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3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3">
      <c r="A78" s="47"/>
      <c r="B78" s="39"/>
      <c r="C78" s="39"/>
      <c r="D78" s="39"/>
      <c r="E78" s="43"/>
      <c r="F78" s="43"/>
    </row>
    <row r="79" spans="1:6" x14ac:dyDescent="0.3">
      <c r="A79" s="47"/>
      <c r="B79" s="39"/>
      <c r="C79" s="39"/>
      <c r="D79" s="2" t="s">
        <v>121</v>
      </c>
      <c r="E79" s="4">
        <v>15783875.49</v>
      </c>
      <c r="F79" s="4">
        <v>10280815.91</v>
      </c>
    </row>
    <row r="80" spans="1:6" x14ac:dyDescent="0.3">
      <c r="A80" s="47"/>
      <c r="B80" s="39"/>
      <c r="C80" s="39"/>
      <c r="D80" s="39"/>
      <c r="E80" s="43"/>
      <c r="F80" s="43"/>
    </row>
    <row r="81" spans="1:6" x14ac:dyDescent="0.3">
      <c r="A81" s="47"/>
      <c r="B81" s="39"/>
      <c r="C81" s="39"/>
      <c r="D81" s="2" t="s">
        <v>122</v>
      </c>
      <c r="E81" s="4">
        <v>16116669.76</v>
      </c>
      <c r="F81" s="4">
        <v>12261102.74</v>
      </c>
    </row>
    <row r="82" spans="1:6" x14ac:dyDescent="0.3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topLeftCell="A6" zoomScale="75" zoomScaleNormal="75" workbookViewId="0">
      <selection activeCell="C27" sqref="C27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x14ac:dyDescent="0.3">
      <c r="A1" s="144" t="s">
        <v>123</v>
      </c>
      <c r="B1" s="137"/>
      <c r="C1" s="137"/>
      <c r="D1" s="137"/>
      <c r="E1" s="137"/>
      <c r="F1" s="137"/>
      <c r="G1" s="137"/>
      <c r="H1" s="145"/>
    </row>
    <row r="2" spans="1:8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39"/>
      <c r="H2" s="140"/>
    </row>
    <row r="3" spans="1:8" ht="15" customHeight="1" x14ac:dyDescent="0.3">
      <c r="A3" s="141" t="s">
        <v>124</v>
      </c>
      <c r="B3" s="142"/>
      <c r="C3" s="142"/>
      <c r="D3" s="142"/>
      <c r="E3" s="142"/>
      <c r="F3" s="142"/>
      <c r="G3" s="142"/>
      <c r="H3" s="143"/>
    </row>
    <row r="4" spans="1:8" ht="15" customHeight="1" x14ac:dyDescent="0.3">
      <c r="A4" s="141" t="s">
        <v>553</v>
      </c>
      <c r="B4" s="142"/>
      <c r="C4" s="142"/>
      <c r="D4" s="142"/>
      <c r="E4" s="142"/>
      <c r="F4" s="142"/>
      <c r="G4" s="142"/>
      <c r="H4" s="143"/>
    </row>
    <row r="5" spans="1:8" x14ac:dyDescent="0.3">
      <c r="A5" s="146" t="s">
        <v>2</v>
      </c>
      <c r="B5" s="147"/>
      <c r="C5" s="147"/>
      <c r="D5" s="147"/>
      <c r="E5" s="147"/>
      <c r="F5" s="147"/>
      <c r="G5" s="147"/>
      <c r="H5" s="148"/>
    </row>
    <row r="6" spans="1:8" ht="41.4" customHeight="1" x14ac:dyDescent="0.3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3">
      <c r="A7" s="85"/>
      <c r="B7" s="86"/>
      <c r="C7" s="86"/>
      <c r="D7" s="86"/>
      <c r="E7" s="86"/>
      <c r="F7" s="86"/>
      <c r="G7" s="86"/>
      <c r="H7" s="86"/>
    </row>
    <row r="8" spans="1:8" x14ac:dyDescent="0.3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3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3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3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3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3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3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3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3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3">
      <c r="A17" s="90"/>
      <c r="B17" s="74"/>
      <c r="C17" s="74"/>
      <c r="D17" s="74"/>
      <c r="E17" s="74"/>
      <c r="F17" s="74"/>
      <c r="G17" s="74"/>
      <c r="H17" s="74"/>
    </row>
    <row r="18" spans="1:8" x14ac:dyDescent="0.3">
      <c r="A18" s="8" t="s">
        <v>141</v>
      </c>
      <c r="B18" s="4">
        <v>1980286.83</v>
      </c>
      <c r="C18" s="91"/>
      <c r="D18" s="91"/>
      <c r="E18" s="91"/>
      <c r="F18" s="4">
        <v>332794.27</v>
      </c>
      <c r="G18" s="91"/>
      <c r="H18" s="91"/>
    </row>
    <row r="19" spans="1:8" ht="16.5" customHeight="1" x14ac:dyDescent="0.3">
      <c r="A19" s="90"/>
      <c r="B19" s="74"/>
      <c r="C19" s="74"/>
      <c r="D19" s="74"/>
      <c r="E19" s="74"/>
      <c r="F19" s="74"/>
      <c r="G19" s="74"/>
      <c r="H19" s="74"/>
    </row>
    <row r="20" spans="1:8" ht="14.4" customHeight="1" x14ac:dyDescent="0.3">
      <c r="A20" s="8" t="s">
        <v>142</v>
      </c>
      <c r="B20" s="4">
        <f>+B8+B18</f>
        <v>1980286.83</v>
      </c>
      <c r="C20" s="4">
        <f t="shared" ref="C20:H20" si="0">+C8+C18</f>
        <v>0</v>
      </c>
      <c r="D20" s="4">
        <f t="shared" si="0"/>
        <v>0</v>
      </c>
      <c r="E20" s="4">
        <f t="shared" si="0"/>
        <v>0</v>
      </c>
      <c r="F20" s="4">
        <f t="shared" si="0"/>
        <v>332794.27</v>
      </c>
      <c r="G20" s="4">
        <f t="shared" si="0"/>
        <v>0</v>
      </c>
      <c r="H20" s="4">
        <f t="shared" si="0"/>
        <v>0</v>
      </c>
    </row>
    <row r="21" spans="1:8" ht="16.5" customHeight="1" x14ac:dyDescent="0.3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3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3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3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3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3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3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3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3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3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3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3">
      <c r="A32" s="54"/>
    </row>
    <row r="33" spans="1:8" ht="14.4" customHeight="1" x14ac:dyDescent="0.3">
      <c r="A33" s="149" t="s">
        <v>152</v>
      </c>
      <c r="B33" s="149"/>
      <c r="C33" s="149"/>
      <c r="D33" s="149"/>
      <c r="E33" s="149"/>
      <c r="F33" s="149"/>
      <c r="G33" s="149"/>
      <c r="H33" s="149"/>
    </row>
    <row r="34" spans="1:8" ht="14.4" customHeight="1" x14ac:dyDescent="0.3">
      <c r="A34" s="149"/>
      <c r="B34" s="149"/>
      <c r="C34" s="149"/>
      <c r="D34" s="149"/>
      <c r="E34" s="149"/>
      <c r="F34" s="149"/>
      <c r="G34" s="149"/>
      <c r="H34" s="149"/>
    </row>
    <row r="35" spans="1:8" ht="14.4" customHeight="1" x14ac:dyDescent="0.3">
      <c r="A35" s="149"/>
      <c r="B35" s="149"/>
      <c r="C35" s="149"/>
      <c r="D35" s="149"/>
      <c r="E35" s="149"/>
      <c r="F35" s="149"/>
      <c r="G35" s="149"/>
      <c r="H35" s="149"/>
    </row>
    <row r="36" spans="1:8" ht="14.4" customHeight="1" x14ac:dyDescent="0.3">
      <c r="A36" s="149"/>
      <c r="B36" s="149"/>
      <c r="C36" s="149"/>
      <c r="D36" s="149"/>
      <c r="E36" s="149"/>
      <c r="F36" s="149"/>
      <c r="G36" s="149"/>
      <c r="H36" s="149"/>
    </row>
    <row r="37" spans="1:8" ht="14.4" customHeight="1" x14ac:dyDescent="0.3">
      <c r="A37" s="149"/>
      <c r="B37" s="149"/>
      <c r="C37" s="149"/>
      <c r="D37" s="149"/>
      <c r="E37" s="149"/>
      <c r="F37" s="149"/>
      <c r="G37" s="149"/>
      <c r="H37" s="149"/>
    </row>
    <row r="38" spans="1:8" x14ac:dyDescent="0.3">
      <c r="A38" s="54"/>
    </row>
    <row r="39" spans="1:8" ht="28.8" x14ac:dyDescent="0.3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3">
      <c r="A40" s="39"/>
      <c r="B40" s="47"/>
      <c r="C40" s="47"/>
      <c r="D40" s="47"/>
      <c r="E40" s="47"/>
      <c r="F40" s="47"/>
    </row>
    <row r="41" spans="1:8" x14ac:dyDescent="0.3">
      <c r="A41" s="8" t="s">
        <v>159</v>
      </c>
      <c r="B41" s="4">
        <f>SUM(B42:B44)</f>
        <v>0</v>
      </c>
      <c r="C41" s="4">
        <f t="shared" ref="C41:F41" si="1">SUM(C42:C44)</f>
        <v>0</v>
      </c>
      <c r="D41" s="4">
        <f t="shared" si="1"/>
        <v>0</v>
      </c>
      <c r="E41" s="4">
        <f t="shared" si="1"/>
        <v>0</v>
      </c>
      <c r="F41" s="4">
        <f t="shared" si="1"/>
        <v>0</v>
      </c>
    </row>
    <row r="42" spans="1:8" x14ac:dyDescent="0.3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3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3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3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D13:F13 B13 D8:H9 B17:B30 C8:C19 G11:H19 D17:F19 C20:H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topLeftCell="F1" zoomScale="75" zoomScaleNormal="75" workbookViewId="0">
      <selection activeCell="G8" sqref="G8:K20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x14ac:dyDescent="0.3">
      <c r="A1" s="144" t="s">
        <v>163</v>
      </c>
      <c r="B1" s="137"/>
      <c r="C1" s="137"/>
      <c r="D1" s="137"/>
      <c r="E1" s="137"/>
      <c r="F1" s="137"/>
      <c r="G1" s="137"/>
      <c r="H1" s="137"/>
      <c r="I1" s="137"/>
      <c r="J1" s="137"/>
      <c r="K1" s="145"/>
    </row>
    <row r="2" spans="1:11" ht="14.4" customHeight="1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39"/>
      <c r="H2" s="139"/>
      <c r="I2" s="139"/>
      <c r="J2" s="139"/>
      <c r="K2" s="140"/>
    </row>
    <row r="3" spans="1:11" x14ac:dyDescent="0.3">
      <c r="A3" s="141" t="s">
        <v>164</v>
      </c>
      <c r="B3" s="142"/>
      <c r="C3" s="142"/>
      <c r="D3" s="142"/>
      <c r="E3" s="142"/>
      <c r="F3" s="142"/>
      <c r="G3" s="142"/>
      <c r="H3" s="142"/>
      <c r="I3" s="142"/>
      <c r="J3" s="142"/>
      <c r="K3" s="143"/>
    </row>
    <row r="4" spans="1:11" x14ac:dyDescent="0.3">
      <c r="A4" s="141" t="str">
        <f>'Formato 2'!A4</f>
        <v>Del 1 de enero al 31 de marzo de 2026</v>
      </c>
      <c r="B4" s="142"/>
      <c r="C4" s="142"/>
      <c r="D4" s="142"/>
      <c r="E4" s="142"/>
      <c r="F4" s="142"/>
      <c r="G4" s="142"/>
      <c r="H4" s="142"/>
      <c r="I4" s="142"/>
      <c r="J4" s="142"/>
      <c r="K4" s="143"/>
    </row>
    <row r="5" spans="1:11" x14ac:dyDescent="0.3">
      <c r="A5" s="146" t="s">
        <v>2</v>
      </c>
      <c r="B5" s="147"/>
      <c r="C5" s="147"/>
      <c r="D5" s="147"/>
      <c r="E5" s="147"/>
      <c r="F5" s="147"/>
      <c r="G5" s="147"/>
      <c r="H5" s="147"/>
      <c r="I5" s="147"/>
      <c r="J5" s="147"/>
      <c r="K5" s="148"/>
    </row>
    <row r="6" spans="1:11" ht="72.75" customHeight="1" x14ac:dyDescent="0.3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3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3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3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3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3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3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3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3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3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3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3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3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3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3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3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G75"/>
  <sheetViews>
    <sheetView showGridLines="0" tabSelected="1" topLeftCell="A52" zoomScale="75" zoomScaleNormal="75" workbookViewId="0">
      <selection activeCell="G59" sqref="G59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  <col min="7" max="7" width="29.21875" customWidth="1"/>
  </cols>
  <sheetData>
    <row r="1" spans="1:7" x14ac:dyDescent="0.3">
      <c r="A1" s="144" t="s">
        <v>187</v>
      </c>
      <c r="B1" s="137"/>
      <c r="C1" s="137"/>
      <c r="D1" s="145"/>
    </row>
    <row r="2" spans="1:7" x14ac:dyDescent="0.3">
      <c r="A2" s="138" t="str">
        <f>'Formato 1'!A2</f>
        <v>Comité Municipal de Agua Potable y Alcantarillado de San Diego de la Unión, Gto.</v>
      </c>
      <c r="B2" s="139"/>
      <c r="C2" s="139"/>
      <c r="D2" s="140"/>
    </row>
    <row r="3" spans="1:7" x14ac:dyDescent="0.3">
      <c r="A3" s="141" t="s">
        <v>188</v>
      </c>
      <c r="B3" s="142"/>
      <c r="C3" s="142"/>
      <c r="D3" s="143"/>
    </row>
    <row r="4" spans="1:7" x14ac:dyDescent="0.3">
      <c r="A4" s="141" t="str">
        <f>'Formato 3'!A4</f>
        <v>Del 1 de enero al 31 de marzo de 2026</v>
      </c>
      <c r="B4" s="142"/>
      <c r="C4" s="142"/>
      <c r="D4" s="143"/>
    </row>
    <row r="5" spans="1:7" x14ac:dyDescent="0.3">
      <c r="A5" s="146" t="s">
        <v>2</v>
      </c>
      <c r="B5" s="147"/>
      <c r="C5" s="147"/>
      <c r="D5" s="148"/>
    </row>
    <row r="6" spans="1:7" ht="15" customHeight="1" x14ac:dyDescent="0.3"/>
    <row r="7" spans="1:7" ht="28.8" x14ac:dyDescent="0.3">
      <c r="A7" s="12" t="s">
        <v>5</v>
      </c>
      <c r="B7" s="7" t="s">
        <v>189</v>
      </c>
      <c r="C7" s="7" t="s">
        <v>190</v>
      </c>
      <c r="D7" s="7" t="s">
        <v>191</v>
      </c>
      <c r="G7" s="160"/>
    </row>
    <row r="8" spans="1:7" x14ac:dyDescent="0.3">
      <c r="A8" s="3" t="s">
        <v>192</v>
      </c>
      <c r="B8" s="13">
        <f>+SUM(B9:B11)</f>
        <v>25453445.93</v>
      </c>
      <c r="C8" s="13">
        <f t="shared" ref="C8:D8" si="0">+SUM(C9:C11)</f>
        <v>7327264.2300000004</v>
      </c>
      <c r="D8" s="13">
        <f t="shared" si="0"/>
        <v>7327264.2300000004</v>
      </c>
      <c r="E8" s="13"/>
      <c r="G8" s="160"/>
    </row>
    <row r="9" spans="1:7" x14ac:dyDescent="0.3">
      <c r="A9" s="51" t="s">
        <v>193</v>
      </c>
      <c r="B9" s="77">
        <v>25453445.93</v>
      </c>
      <c r="C9" s="77">
        <v>7327264.2300000004</v>
      </c>
      <c r="D9" s="77">
        <v>7327264.2300000004</v>
      </c>
      <c r="G9" s="160"/>
    </row>
    <row r="10" spans="1:7" x14ac:dyDescent="0.3">
      <c r="A10" s="51" t="s">
        <v>194</v>
      </c>
      <c r="B10" s="77">
        <v>0</v>
      </c>
      <c r="C10" s="77">
        <v>0</v>
      </c>
      <c r="D10" s="77">
        <v>0</v>
      </c>
      <c r="G10" s="160"/>
    </row>
    <row r="11" spans="1:7" x14ac:dyDescent="0.3">
      <c r="A11" s="51" t="s">
        <v>195</v>
      </c>
      <c r="B11" s="77">
        <v>0</v>
      </c>
      <c r="C11" s="77">
        <v>0</v>
      </c>
      <c r="D11" s="77">
        <v>0</v>
      </c>
      <c r="G11" s="160"/>
    </row>
    <row r="12" spans="1:7" x14ac:dyDescent="0.3">
      <c r="A12" s="40"/>
      <c r="B12" s="74"/>
      <c r="C12" s="74"/>
      <c r="D12" s="74"/>
      <c r="G12" s="160"/>
    </row>
    <row r="13" spans="1:7" x14ac:dyDescent="0.3">
      <c r="A13" s="3" t="s">
        <v>196</v>
      </c>
      <c r="B13" s="13">
        <f>+SUM(B14:B15)</f>
        <v>25453445.93</v>
      </c>
      <c r="C13" s="13">
        <f>+SUM(C14:C15)</f>
        <v>5024771.38</v>
      </c>
      <c r="D13" s="13">
        <f>+SUM(D14:D15)</f>
        <v>5024771.38</v>
      </c>
      <c r="G13" s="160"/>
    </row>
    <row r="14" spans="1:7" x14ac:dyDescent="0.3">
      <c r="A14" s="51" t="s">
        <v>197</v>
      </c>
      <c r="B14" s="77">
        <v>25453445.93</v>
      </c>
      <c r="C14" s="77">
        <v>5024771.38</v>
      </c>
      <c r="D14" s="77">
        <v>5024771.38</v>
      </c>
      <c r="G14" s="160"/>
    </row>
    <row r="15" spans="1:7" x14ac:dyDescent="0.3">
      <c r="A15" s="51" t="s">
        <v>198</v>
      </c>
      <c r="B15" s="77">
        <v>0</v>
      </c>
      <c r="C15" s="77">
        <v>0</v>
      </c>
      <c r="D15" s="77">
        <v>0</v>
      </c>
      <c r="G15" s="160"/>
    </row>
    <row r="16" spans="1:7" x14ac:dyDescent="0.3">
      <c r="A16" s="40"/>
      <c r="B16" s="74"/>
      <c r="C16" s="74"/>
      <c r="D16" s="74"/>
      <c r="G16" s="160"/>
    </row>
    <row r="17" spans="1:4" x14ac:dyDescent="0.3">
      <c r="A17" s="3" t="s">
        <v>199</v>
      </c>
      <c r="B17" s="14">
        <v>0</v>
      </c>
      <c r="C17" s="13">
        <v>0</v>
      </c>
      <c r="D17" s="13">
        <v>0</v>
      </c>
    </row>
    <row r="18" spans="1:4" x14ac:dyDescent="0.3">
      <c r="A18" s="51" t="s">
        <v>200</v>
      </c>
      <c r="B18" s="15">
        <v>0</v>
      </c>
      <c r="C18" s="41">
        <v>0</v>
      </c>
      <c r="D18" s="41">
        <v>0</v>
      </c>
    </row>
    <row r="19" spans="1:4" x14ac:dyDescent="0.3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3">
      <c r="A20" s="40"/>
      <c r="B20" s="74"/>
      <c r="C20" s="74"/>
      <c r="D20" s="74"/>
    </row>
    <row r="21" spans="1:4" x14ac:dyDescent="0.3">
      <c r="A21" s="3" t="s">
        <v>202</v>
      </c>
      <c r="B21" s="13">
        <v>0</v>
      </c>
      <c r="C21" s="129">
        <f>C8-C13+C17</f>
        <v>2302492.8500000006</v>
      </c>
      <c r="D21" s="129">
        <f>D8-D13+D17</f>
        <v>2302492.8500000006</v>
      </c>
    </row>
    <row r="22" spans="1:4" x14ac:dyDescent="0.3">
      <c r="A22" s="3"/>
      <c r="B22" s="74"/>
      <c r="C22" s="130"/>
      <c r="D22" s="130"/>
    </row>
    <row r="23" spans="1:4" x14ac:dyDescent="0.3">
      <c r="A23" s="3" t="s">
        <v>203</v>
      </c>
      <c r="B23" s="13">
        <v>0</v>
      </c>
      <c r="C23" s="129">
        <f>C21-C11</f>
        <v>2302492.8500000006</v>
      </c>
      <c r="D23" s="129">
        <f>D21-D11</f>
        <v>2302492.8500000006</v>
      </c>
    </row>
    <row r="24" spans="1:4" x14ac:dyDescent="0.3">
      <c r="A24" s="3"/>
      <c r="B24" s="16"/>
      <c r="C24" s="131"/>
      <c r="D24" s="131"/>
    </row>
    <row r="25" spans="1:4" x14ac:dyDescent="0.3">
      <c r="A25" s="17" t="s">
        <v>204</v>
      </c>
      <c r="B25" s="13">
        <v>0</v>
      </c>
      <c r="C25" s="129">
        <f>C23-C17</f>
        <v>2302492.8500000006</v>
      </c>
      <c r="D25" s="129">
        <f>D23-D17</f>
        <v>2302492.8500000006</v>
      </c>
    </row>
    <row r="26" spans="1:4" x14ac:dyDescent="0.3">
      <c r="A26" s="18"/>
      <c r="B26" s="65"/>
      <c r="C26" s="65"/>
      <c r="D26" s="65"/>
    </row>
    <row r="27" spans="1:4" x14ac:dyDescent="0.3">
      <c r="A27" s="54"/>
    </row>
    <row r="28" spans="1:4" x14ac:dyDescent="0.3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3">
      <c r="A29" s="3" t="s">
        <v>207</v>
      </c>
      <c r="B29" s="4">
        <v>0</v>
      </c>
      <c r="C29" s="4">
        <v>0</v>
      </c>
      <c r="D29" s="4">
        <v>0</v>
      </c>
    </row>
    <row r="30" spans="1:4" x14ac:dyDescent="0.3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3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3">
      <c r="A32" s="39"/>
      <c r="B32" s="43"/>
      <c r="C32" s="43"/>
      <c r="D32" s="43"/>
    </row>
    <row r="33" spans="1:4" ht="14.4" customHeight="1" x14ac:dyDescent="0.3">
      <c r="A33" s="3" t="s">
        <v>210</v>
      </c>
      <c r="B33" s="4">
        <v>0</v>
      </c>
      <c r="C33" s="4">
        <f>+C25+C29</f>
        <v>2302492.8500000006</v>
      </c>
      <c r="D33" s="4">
        <f>+D25+D29</f>
        <v>2302492.8500000006</v>
      </c>
    </row>
    <row r="34" spans="1:4" ht="14.4" customHeight="1" x14ac:dyDescent="0.3">
      <c r="A34" s="49"/>
      <c r="B34" s="50"/>
      <c r="C34" s="50"/>
      <c r="D34" s="50"/>
    </row>
    <row r="35" spans="1:4" ht="14.4" customHeight="1" x14ac:dyDescent="0.3">
      <c r="A35" s="54"/>
    </row>
    <row r="36" spans="1:4" ht="28.8" x14ac:dyDescent="0.3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4" customHeight="1" x14ac:dyDescent="0.3">
      <c r="A37" s="3" t="s">
        <v>211</v>
      </c>
      <c r="B37" s="4">
        <v>0</v>
      </c>
      <c r="C37" s="4">
        <v>0</v>
      </c>
      <c r="D37" s="4">
        <v>0</v>
      </c>
    </row>
    <row r="38" spans="1:4" x14ac:dyDescent="0.3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3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3">
      <c r="A40" s="3" t="s">
        <v>214</v>
      </c>
      <c r="B40" s="4">
        <v>0</v>
      </c>
      <c r="C40" s="4">
        <v>0</v>
      </c>
      <c r="D40" s="4">
        <v>0</v>
      </c>
    </row>
    <row r="41" spans="1:4" x14ac:dyDescent="0.3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3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3">
      <c r="A43" s="39"/>
      <c r="B43" s="43"/>
      <c r="C43" s="43"/>
      <c r="D43" s="43"/>
    </row>
    <row r="44" spans="1:4" x14ac:dyDescent="0.3">
      <c r="A44" s="3" t="s">
        <v>217</v>
      </c>
      <c r="B44" s="4">
        <v>0</v>
      </c>
      <c r="C44" s="4">
        <v>0</v>
      </c>
      <c r="D44" s="4">
        <v>0</v>
      </c>
    </row>
    <row r="45" spans="1:4" x14ac:dyDescent="0.3">
      <c r="A45" s="19"/>
      <c r="B45" s="50"/>
      <c r="C45" s="50"/>
      <c r="D45" s="50"/>
    </row>
    <row r="47" spans="1:4" ht="28.8" x14ac:dyDescent="0.3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3">
      <c r="A48" s="78" t="s">
        <v>218</v>
      </c>
      <c r="B48" s="79">
        <v>25453445.93</v>
      </c>
      <c r="C48" s="79">
        <v>7327264.2300000004</v>
      </c>
      <c r="D48" s="79">
        <v>7327264.2300000004</v>
      </c>
    </row>
    <row r="49" spans="1:4" x14ac:dyDescent="0.3">
      <c r="A49" s="20" t="s">
        <v>219</v>
      </c>
      <c r="B49" s="4">
        <v>0</v>
      </c>
      <c r="C49" s="4">
        <v>0</v>
      </c>
      <c r="D49" s="4">
        <v>0</v>
      </c>
    </row>
    <row r="50" spans="1:4" x14ac:dyDescent="0.3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3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3">
      <c r="A52" s="39"/>
      <c r="B52" s="43"/>
      <c r="C52" s="43"/>
      <c r="D52" s="43"/>
    </row>
    <row r="53" spans="1:4" x14ac:dyDescent="0.3">
      <c r="A53" s="51" t="s">
        <v>197</v>
      </c>
      <c r="B53" s="41">
        <v>25453445.93</v>
      </c>
      <c r="C53" s="41">
        <v>5024771.38</v>
      </c>
      <c r="D53" s="41">
        <v>5024771.38</v>
      </c>
    </row>
    <row r="54" spans="1:4" x14ac:dyDescent="0.3">
      <c r="A54" s="39"/>
      <c r="B54" s="43"/>
      <c r="C54" s="43"/>
      <c r="D54" s="43"/>
    </row>
    <row r="55" spans="1:4" x14ac:dyDescent="0.3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3">
      <c r="A56" s="39"/>
      <c r="B56" s="43"/>
      <c r="C56" s="43"/>
      <c r="D56" s="43"/>
    </row>
    <row r="57" spans="1:4" x14ac:dyDescent="0.3">
      <c r="A57" s="17" t="s">
        <v>220</v>
      </c>
      <c r="B57" s="4">
        <v>0</v>
      </c>
      <c r="C57" s="132">
        <f>C48+C49-C53+C55</f>
        <v>2302492.8500000006</v>
      </c>
      <c r="D57" s="132">
        <f>D48+D49-D53+D55</f>
        <v>2302492.8500000006</v>
      </c>
    </row>
    <row r="58" spans="1:4" x14ac:dyDescent="0.3">
      <c r="A58" s="22"/>
      <c r="B58" s="23"/>
      <c r="C58" s="133"/>
      <c r="D58" s="133"/>
    </row>
    <row r="59" spans="1:4" x14ac:dyDescent="0.3">
      <c r="A59" s="17" t="s">
        <v>221</v>
      </c>
      <c r="B59" s="4">
        <v>0</v>
      </c>
      <c r="C59" s="132">
        <f>C57-C49</f>
        <v>2302492.8500000006</v>
      </c>
      <c r="D59" s="132">
        <f>D57-D49</f>
        <v>2302492.8500000006</v>
      </c>
    </row>
    <row r="60" spans="1:4" x14ac:dyDescent="0.3">
      <c r="A60" s="49"/>
      <c r="B60" s="50"/>
      <c r="C60" s="50"/>
      <c r="D60" s="50"/>
    </row>
    <row r="62" spans="1:4" ht="28.8" x14ac:dyDescent="0.3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3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3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3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3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3">
      <c r="A67" s="39"/>
      <c r="B67" s="74"/>
      <c r="C67" s="74"/>
      <c r="D67" s="74"/>
    </row>
    <row r="68" spans="1:4" x14ac:dyDescent="0.3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3">
      <c r="A69" s="39"/>
      <c r="B69" s="74"/>
      <c r="C69" s="74"/>
      <c r="D69" s="74"/>
    </row>
    <row r="70" spans="1:4" x14ac:dyDescent="0.3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3">
      <c r="A71" s="39"/>
      <c r="B71" s="74"/>
      <c r="C71" s="74"/>
      <c r="D71" s="74"/>
    </row>
    <row r="72" spans="1:4" x14ac:dyDescent="0.3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3">
      <c r="A73" s="39"/>
      <c r="B73" s="74"/>
      <c r="C73" s="74"/>
      <c r="D73" s="74"/>
    </row>
    <row r="74" spans="1:4" x14ac:dyDescent="0.3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3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48:D59 C9:D25 B8:B25 C8:E8 B29:D33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topLeftCell="A46" zoomScale="75" zoomScaleNormal="75" workbookViewId="0">
      <selection activeCell="B70" sqref="B70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x14ac:dyDescent="0.3">
      <c r="A1" s="144" t="s">
        <v>226</v>
      </c>
      <c r="B1" s="137"/>
      <c r="C1" s="137"/>
      <c r="D1" s="137"/>
      <c r="E1" s="137"/>
      <c r="F1" s="137"/>
      <c r="G1" s="145"/>
    </row>
    <row r="2" spans="1:7" x14ac:dyDescent="0.3">
      <c r="A2" s="93" t="str">
        <f>'Formato 1'!A2</f>
        <v>Comité Municipal de Agua Potable y Alcantarillado de San Diego de la Unión, Gto.</v>
      </c>
      <c r="B2" s="94"/>
      <c r="C2" s="94"/>
      <c r="D2" s="94"/>
      <c r="E2" s="94"/>
      <c r="F2" s="94"/>
      <c r="G2" s="95"/>
    </row>
    <row r="3" spans="1:7" x14ac:dyDescent="0.3">
      <c r="A3" s="96" t="s">
        <v>227</v>
      </c>
      <c r="B3" s="97"/>
      <c r="C3" s="97"/>
      <c r="D3" s="97"/>
      <c r="E3" s="97"/>
      <c r="F3" s="97"/>
      <c r="G3" s="98"/>
    </row>
    <row r="4" spans="1:7" x14ac:dyDescent="0.3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3">
      <c r="A5" s="99" t="s">
        <v>2</v>
      </c>
      <c r="B5" s="100"/>
      <c r="C5" s="100"/>
      <c r="D5" s="100"/>
      <c r="E5" s="100"/>
      <c r="F5" s="100"/>
      <c r="G5" s="101"/>
    </row>
    <row r="6" spans="1:7" x14ac:dyDescent="0.3">
      <c r="A6" s="150" t="s">
        <v>5</v>
      </c>
      <c r="B6" s="152" t="s">
        <v>228</v>
      </c>
      <c r="C6" s="152"/>
      <c r="D6" s="152"/>
      <c r="E6" s="152"/>
      <c r="F6" s="152"/>
      <c r="G6" s="152" t="s">
        <v>229</v>
      </c>
    </row>
    <row r="7" spans="1:7" ht="28.8" x14ac:dyDescent="0.3">
      <c r="A7" s="151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52"/>
    </row>
    <row r="8" spans="1:7" x14ac:dyDescent="0.3">
      <c r="A8" s="25" t="s">
        <v>234</v>
      </c>
      <c r="B8" s="74"/>
      <c r="C8" s="74"/>
      <c r="D8" s="74"/>
      <c r="E8" s="74"/>
      <c r="F8" s="74"/>
      <c r="G8" s="74"/>
    </row>
    <row r="9" spans="1:7" x14ac:dyDescent="0.3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3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3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3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3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3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3">
      <c r="A15" s="51" t="s">
        <v>241</v>
      </c>
      <c r="B15" s="41">
        <v>25453445.93</v>
      </c>
      <c r="C15" s="41">
        <v>0</v>
      </c>
      <c r="D15" s="41">
        <v>25453445.93</v>
      </c>
      <c r="E15" s="41">
        <v>7327264.2300000004</v>
      </c>
      <c r="F15" s="41">
        <v>7327264.2300000004</v>
      </c>
      <c r="G15" s="41">
        <v>-18126181.699999999</v>
      </c>
    </row>
    <row r="16" spans="1:7" x14ac:dyDescent="0.3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3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3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3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3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3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3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3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3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3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3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3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3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3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3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3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3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4" customHeight="1" x14ac:dyDescent="0.3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4" customHeight="1" x14ac:dyDescent="0.3">
      <c r="A34" s="51" t="s">
        <v>260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4" customHeight="1" x14ac:dyDescent="0.3">
      <c r="A35" s="51" t="s">
        <v>261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4" customHeight="1" x14ac:dyDescent="0.3">
      <c r="A36" s="60" t="s">
        <v>262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4" customHeight="1" x14ac:dyDescent="0.3">
      <c r="A37" s="51" t="s">
        <v>263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3">
      <c r="A38" s="60" t="s">
        <v>264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x14ac:dyDescent="0.3">
      <c r="A39" s="60" t="s">
        <v>265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3">
      <c r="A40" s="39"/>
      <c r="B40" s="41"/>
      <c r="C40" s="41"/>
      <c r="D40" s="41"/>
      <c r="E40" s="41"/>
      <c r="F40" s="41"/>
      <c r="G40" s="41"/>
    </row>
    <row r="41" spans="1:7" x14ac:dyDescent="0.3">
      <c r="A41" s="3" t="s">
        <v>266</v>
      </c>
      <c r="B41" s="4">
        <f t="shared" ref="B41:G41" si="0">SUM(B9,B10,B11,B12,B13,B14,B15,B16,B28,B34,B35,B37)</f>
        <v>25453445.93</v>
      </c>
      <c r="C41" s="4">
        <f t="shared" si="0"/>
        <v>0</v>
      </c>
      <c r="D41" s="4">
        <f t="shared" si="0"/>
        <v>25453445.93</v>
      </c>
      <c r="E41" s="4">
        <f t="shared" si="0"/>
        <v>7327264.2300000004</v>
      </c>
      <c r="F41" s="4">
        <f t="shared" si="0"/>
        <v>7327264.2300000004</v>
      </c>
      <c r="G41" s="4">
        <f t="shared" si="0"/>
        <v>-18126181.699999999</v>
      </c>
    </row>
    <row r="42" spans="1:7" x14ac:dyDescent="0.3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3">
      <c r="A43" s="39"/>
      <c r="B43" s="43"/>
      <c r="C43" s="43"/>
      <c r="D43" s="43"/>
      <c r="E43" s="43"/>
      <c r="F43" s="43"/>
      <c r="G43" s="43"/>
    </row>
    <row r="44" spans="1:7" x14ac:dyDescent="0.3">
      <c r="A44" s="3" t="s">
        <v>268</v>
      </c>
      <c r="B44" s="43"/>
      <c r="C44" s="43"/>
      <c r="D44" s="43"/>
      <c r="E44" s="43"/>
      <c r="F44" s="43"/>
      <c r="G44" s="43"/>
    </row>
    <row r="45" spans="1:7" x14ac:dyDescent="0.3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3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3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3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8.8" x14ac:dyDescent="0.3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3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3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3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3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3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3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3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3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3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3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3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3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3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3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3">
      <c r="A64" s="39"/>
      <c r="B64" s="43"/>
      <c r="C64" s="43"/>
      <c r="D64" s="43"/>
      <c r="E64" s="43"/>
      <c r="F64" s="43"/>
      <c r="G64" s="43"/>
    </row>
    <row r="65" spans="1:7" x14ac:dyDescent="0.3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3">
      <c r="A66" s="39"/>
      <c r="B66" s="43"/>
      <c r="C66" s="43"/>
      <c r="D66" s="43"/>
      <c r="E66" s="43"/>
      <c r="F66" s="43"/>
      <c r="G66" s="43"/>
    </row>
    <row r="67" spans="1:7" x14ac:dyDescent="0.3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3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3">
      <c r="A69" s="39"/>
      <c r="B69" s="43"/>
      <c r="C69" s="43"/>
      <c r="D69" s="43"/>
      <c r="E69" s="43"/>
      <c r="F69" s="43"/>
      <c r="G69" s="43"/>
    </row>
    <row r="70" spans="1:7" x14ac:dyDescent="0.3">
      <c r="A70" s="3" t="s">
        <v>291</v>
      </c>
      <c r="B70" s="4">
        <v>25453445.93</v>
      </c>
      <c r="C70" s="4">
        <v>0</v>
      </c>
      <c r="D70" s="4">
        <v>25453445.93</v>
      </c>
      <c r="E70" s="4">
        <v>7327264.2300000004</v>
      </c>
      <c r="F70" s="4">
        <v>7327264.2300000004</v>
      </c>
      <c r="G70" s="4">
        <v>-18126181.699999999</v>
      </c>
    </row>
    <row r="71" spans="1:7" x14ac:dyDescent="0.3">
      <c r="A71" s="39"/>
      <c r="B71" s="43"/>
      <c r="C71" s="43"/>
      <c r="D71" s="43"/>
      <c r="E71" s="43"/>
      <c r="F71" s="43"/>
      <c r="G71" s="43"/>
    </row>
    <row r="72" spans="1:7" x14ac:dyDescent="0.3">
      <c r="A72" s="3" t="s">
        <v>292</v>
      </c>
      <c r="B72" s="43"/>
      <c r="C72" s="43"/>
      <c r="D72" s="43"/>
      <c r="E72" s="43"/>
      <c r="F72" s="43"/>
      <c r="G72" s="43"/>
    </row>
    <row r="73" spans="1:7" x14ac:dyDescent="0.3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8.8" x14ac:dyDescent="0.3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3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3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I160"/>
  <sheetViews>
    <sheetView showGridLines="0" topLeftCell="A52" zoomScale="75" zoomScaleNormal="75" workbookViewId="0">
      <selection activeCell="B159" sqref="B159:G159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2.33203125" customWidth="1"/>
  </cols>
  <sheetData>
    <row r="1" spans="1:7" ht="33.6" customHeight="1" x14ac:dyDescent="0.3">
      <c r="A1" s="136" t="s">
        <v>296</v>
      </c>
      <c r="B1" s="137"/>
      <c r="C1" s="137"/>
      <c r="D1" s="137"/>
      <c r="E1" s="137"/>
      <c r="F1" s="137"/>
      <c r="G1" s="145"/>
    </row>
    <row r="2" spans="1:7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40"/>
    </row>
    <row r="3" spans="1:7" x14ac:dyDescent="0.3">
      <c r="A3" s="141" t="s">
        <v>297</v>
      </c>
      <c r="B3" s="142"/>
      <c r="C3" s="142"/>
      <c r="D3" s="142"/>
      <c r="E3" s="142"/>
      <c r="F3" s="142"/>
      <c r="G3" s="143"/>
    </row>
    <row r="4" spans="1:7" x14ac:dyDescent="0.3">
      <c r="A4" s="141" t="s">
        <v>298</v>
      </c>
      <c r="B4" s="142"/>
      <c r="C4" s="142"/>
      <c r="D4" s="142"/>
      <c r="E4" s="142"/>
      <c r="F4" s="142"/>
      <c r="G4" s="143"/>
    </row>
    <row r="5" spans="1:7" x14ac:dyDescent="0.3">
      <c r="A5" s="141" t="str">
        <f>'Formato 3'!A4</f>
        <v>Del 1 de enero al 31 de marzo de 2026</v>
      </c>
      <c r="B5" s="142"/>
      <c r="C5" s="142"/>
      <c r="D5" s="142"/>
      <c r="E5" s="142"/>
      <c r="F5" s="142"/>
      <c r="G5" s="143"/>
    </row>
    <row r="6" spans="1:7" x14ac:dyDescent="0.3">
      <c r="A6" s="146" t="s">
        <v>2</v>
      </c>
      <c r="B6" s="147"/>
      <c r="C6" s="147"/>
      <c r="D6" s="147"/>
      <c r="E6" s="147"/>
      <c r="F6" s="147"/>
      <c r="G6" s="148"/>
    </row>
    <row r="7" spans="1:7" x14ac:dyDescent="0.3">
      <c r="A7" s="153" t="s">
        <v>5</v>
      </c>
      <c r="B7" s="153" t="s">
        <v>299</v>
      </c>
      <c r="C7" s="153"/>
      <c r="D7" s="153"/>
      <c r="E7" s="153"/>
      <c r="F7" s="153"/>
      <c r="G7" s="154" t="s">
        <v>300</v>
      </c>
    </row>
    <row r="8" spans="1:7" ht="28.8" x14ac:dyDescent="0.3">
      <c r="A8" s="153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53"/>
    </row>
    <row r="9" spans="1:7" x14ac:dyDescent="0.3">
      <c r="A9" s="26" t="s">
        <v>304</v>
      </c>
      <c r="B9" s="66">
        <f>+B10+B18+B28+B38+B48+B58+B71+B62+B75</f>
        <v>25453445.93</v>
      </c>
      <c r="C9" s="66">
        <f t="shared" ref="C9:G9" si="0">+C10+C18+C28+C38+C48+C58+C71+C62+C75</f>
        <v>0</v>
      </c>
      <c r="D9" s="66">
        <f t="shared" si="0"/>
        <v>25453445.93</v>
      </c>
      <c r="E9" s="66">
        <f t="shared" si="0"/>
        <v>5024771.38</v>
      </c>
      <c r="F9" s="66">
        <f t="shared" si="0"/>
        <v>5024771.38</v>
      </c>
      <c r="G9" s="66">
        <f t="shared" si="0"/>
        <v>9526643.4800000004</v>
      </c>
    </row>
    <row r="10" spans="1:7" x14ac:dyDescent="0.3">
      <c r="A10" s="67" t="s">
        <v>305</v>
      </c>
      <c r="B10" s="66">
        <f>+SUM(B11:B17)</f>
        <v>11869024.07</v>
      </c>
      <c r="C10" s="66">
        <f t="shared" ref="C10:G10" si="1">+SUM(C11:C17)</f>
        <v>0</v>
      </c>
      <c r="D10" s="66">
        <f t="shared" si="1"/>
        <v>11869024.07</v>
      </c>
      <c r="E10" s="66">
        <f t="shared" si="1"/>
        <v>2342380.59</v>
      </c>
      <c r="F10" s="66">
        <f t="shared" si="1"/>
        <v>2342380.59</v>
      </c>
      <c r="G10" s="66">
        <f t="shared" si="1"/>
        <v>9526643.4800000004</v>
      </c>
    </row>
    <row r="11" spans="1:7" x14ac:dyDescent="0.3">
      <c r="A11" s="68" t="s">
        <v>306</v>
      </c>
      <c r="B11" s="58">
        <v>6169222.7999999998</v>
      </c>
      <c r="C11" s="58">
        <v>0</v>
      </c>
      <c r="D11" s="58">
        <v>6169222.7999999998</v>
      </c>
      <c r="E11" s="58">
        <v>1315026.07</v>
      </c>
      <c r="F11" s="58">
        <v>1315026.07</v>
      </c>
      <c r="G11" s="58">
        <v>4854196.7299999995</v>
      </c>
    </row>
    <row r="12" spans="1:7" x14ac:dyDescent="0.3">
      <c r="A12" s="68" t="s">
        <v>307</v>
      </c>
      <c r="B12" s="58">
        <v>748896</v>
      </c>
      <c r="C12" s="58">
        <v>0</v>
      </c>
      <c r="D12" s="58">
        <v>748896</v>
      </c>
      <c r="E12" s="58">
        <v>191172.62</v>
      </c>
      <c r="F12" s="58">
        <v>191172.62</v>
      </c>
      <c r="G12" s="58">
        <v>557723.38</v>
      </c>
    </row>
    <row r="13" spans="1:7" x14ac:dyDescent="0.3">
      <c r="A13" s="68" t="s">
        <v>308</v>
      </c>
      <c r="B13" s="58">
        <v>1970936.62</v>
      </c>
      <c r="C13" s="58">
        <v>0</v>
      </c>
      <c r="D13" s="58">
        <v>1970936.62</v>
      </c>
      <c r="E13" s="58">
        <v>48672</v>
      </c>
      <c r="F13" s="58">
        <v>48672</v>
      </c>
      <c r="G13" s="58">
        <v>1922264.62</v>
      </c>
    </row>
    <row r="14" spans="1:7" x14ac:dyDescent="0.3">
      <c r="A14" s="68" t="s">
        <v>309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3">
      <c r="A15" s="68" t="s">
        <v>310</v>
      </c>
      <c r="B15" s="58">
        <v>2979967.65</v>
      </c>
      <c r="C15" s="58">
        <v>0</v>
      </c>
      <c r="D15" s="58">
        <v>2979967.65</v>
      </c>
      <c r="E15" s="58">
        <v>787509.9</v>
      </c>
      <c r="F15" s="58">
        <v>787509.9</v>
      </c>
      <c r="G15" s="58">
        <v>2192457.75</v>
      </c>
    </row>
    <row r="16" spans="1:7" x14ac:dyDescent="0.3">
      <c r="A16" s="68" t="s">
        <v>311</v>
      </c>
      <c r="B16" s="58">
        <v>1</v>
      </c>
      <c r="C16" s="58">
        <v>0</v>
      </c>
      <c r="D16" s="58">
        <v>1</v>
      </c>
      <c r="E16" s="58">
        <v>0</v>
      </c>
      <c r="F16" s="58">
        <v>0</v>
      </c>
      <c r="G16" s="58">
        <v>1</v>
      </c>
    </row>
    <row r="17" spans="1:9" x14ac:dyDescent="0.3">
      <c r="A17" s="68" t="s">
        <v>312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9" x14ac:dyDescent="0.3">
      <c r="A18" s="67" t="s">
        <v>313</v>
      </c>
      <c r="B18" s="66">
        <f>+SUM(B19:B27)</f>
        <v>3529698</v>
      </c>
      <c r="C18" s="66">
        <f t="shared" ref="C18:G18" si="2">+SUM(C19:C27)</f>
        <v>0</v>
      </c>
      <c r="D18" s="66">
        <f t="shared" si="2"/>
        <v>3529698</v>
      </c>
      <c r="E18" s="66">
        <f t="shared" si="2"/>
        <v>505543.29000000004</v>
      </c>
      <c r="F18" s="66">
        <f t="shared" si="2"/>
        <v>505543.29000000004</v>
      </c>
      <c r="G18" s="66">
        <f t="shared" si="2"/>
        <v>0</v>
      </c>
      <c r="H18" s="66"/>
      <c r="I18" s="66"/>
    </row>
    <row r="19" spans="1:9" x14ac:dyDescent="0.3">
      <c r="A19" s="68" t="s">
        <v>314</v>
      </c>
      <c r="B19" s="58">
        <v>300109</v>
      </c>
      <c r="C19" s="58">
        <v>0</v>
      </c>
      <c r="D19" s="58">
        <v>300109</v>
      </c>
      <c r="E19" s="58">
        <v>67018.960000000006</v>
      </c>
      <c r="F19" s="58">
        <v>67018.960000000006</v>
      </c>
      <c r="G19" s="58">
        <v>0</v>
      </c>
    </row>
    <row r="20" spans="1:9" x14ac:dyDescent="0.3">
      <c r="A20" s="68" t="s">
        <v>315</v>
      </c>
      <c r="B20" s="58">
        <v>124601</v>
      </c>
      <c r="C20" s="58">
        <v>0</v>
      </c>
      <c r="D20" s="58">
        <v>124601</v>
      </c>
      <c r="E20" s="58">
        <v>14052.92</v>
      </c>
      <c r="F20" s="58">
        <v>14052.92</v>
      </c>
      <c r="G20" s="58">
        <v>0</v>
      </c>
    </row>
    <row r="21" spans="1:9" x14ac:dyDescent="0.3">
      <c r="A21" s="68" t="s">
        <v>316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9" x14ac:dyDescent="0.3">
      <c r="A22" s="68" t="s">
        <v>317</v>
      </c>
      <c r="B22" s="58">
        <v>1842984</v>
      </c>
      <c r="C22" s="58">
        <v>0</v>
      </c>
      <c r="D22" s="58">
        <v>1842984</v>
      </c>
      <c r="E22" s="58">
        <v>203267.42</v>
      </c>
      <c r="F22" s="58">
        <v>203267.42</v>
      </c>
      <c r="G22" s="58">
        <v>0</v>
      </c>
    </row>
    <row r="23" spans="1:9" x14ac:dyDescent="0.3">
      <c r="A23" s="68" t="s">
        <v>318</v>
      </c>
      <c r="B23" s="58">
        <v>255000</v>
      </c>
      <c r="C23" s="58">
        <v>0</v>
      </c>
      <c r="D23" s="58">
        <v>255000</v>
      </c>
      <c r="E23" s="58">
        <v>64086.12</v>
      </c>
      <c r="F23" s="58">
        <v>64086.12</v>
      </c>
      <c r="G23" s="58">
        <v>0</v>
      </c>
    </row>
    <row r="24" spans="1:9" x14ac:dyDescent="0.3">
      <c r="A24" s="68" t="s">
        <v>319</v>
      </c>
      <c r="B24" s="58">
        <v>720000</v>
      </c>
      <c r="C24" s="58">
        <v>0</v>
      </c>
      <c r="D24" s="58">
        <v>720000</v>
      </c>
      <c r="E24" s="58">
        <v>103915.13</v>
      </c>
      <c r="F24" s="58">
        <v>103915.13</v>
      </c>
      <c r="G24" s="58">
        <v>0</v>
      </c>
    </row>
    <row r="25" spans="1:9" x14ac:dyDescent="0.3">
      <c r="A25" s="68" t="s">
        <v>320</v>
      </c>
      <c r="B25" s="58">
        <v>115002</v>
      </c>
      <c r="C25" s="58">
        <v>0</v>
      </c>
      <c r="D25" s="58">
        <v>115002</v>
      </c>
      <c r="E25" s="58">
        <v>6777</v>
      </c>
      <c r="F25" s="58">
        <v>6777</v>
      </c>
      <c r="G25" s="58">
        <v>0</v>
      </c>
    </row>
    <row r="26" spans="1:9" x14ac:dyDescent="0.3">
      <c r="A26" s="68" t="s">
        <v>321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9" x14ac:dyDescent="0.3">
      <c r="A27" s="68" t="s">
        <v>322</v>
      </c>
      <c r="B27" s="58">
        <v>172002</v>
      </c>
      <c r="C27" s="58">
        <v>0</v>
      </c>
      <c r="D27" s="58">
        <v>172002</v>
      </c>
      <c r="E27" s="58">
        <v>46425.74</v>
      </c>
      <c r="F27" s="58">
        <v>46425.74</v>
      </c>
      <c r="G27" s="58">
        <v>0</v>
      </c>
    </row>
    <row r="28" spans="1:9" x14ac:dyDescent="0.3">
      <c r="A28" s="67" t="s">
        <v>323</v>
      </c>
      <c r="B28" s="66">
        <f>+SUM(B29:B37)</f>
        <v>9404322</v>
      </c>
      <c r="C28" s="66">
        <f t="shared" ref="C28:G28" si="3">+SUM(C29:C37)</f>
        <v>0</v>
      </c>
      <c r="D28" s="66">
        <f t="shared" si="3"/>
        <v>9404322</v>
      </c>
      <c r="E28" s="66">
        <f t="shared" si="3"/>
        <v>2122830.7599999998</v>
      </c>
      <c r="F28" s="66">
        <f t="shared" si="3"/>
        <v>2122830.7599999998</v>
      </c>
      <c r="G28" s="66">
        <f t="shared" si="3"/>
        <v>0</v>
      </c>
    </row>
    <row r="29" spans="1:9" x14ac:dyDescent="0.3">
      <c r="A29" s="68" t="s">
        <v>324</v>
      </c>
      <c r="B29" s="58">
        <v>6097101</v>
      </c>
      <c r="C29" s="58">
        <v>0</v>
      </c>
      <c r="D29" s="58">
        <v>6097101</v>
      </c>
      <c r="E29" s="58">
        <v>1548386</v>
      </c>
      <c r="F29" s="58">
        <v>1548386</v>
      </c>
      <c r="G29" s="58">
        <v>0</v>
      </c>
    </row>
    <row r="30" spans="1:9" x14ac:dyDescent="0.3">
      <c r="A30" s="68" t="s">
        <v>325</v>
      </c>
      <c r="B30" s="58">
        <v>185000</v>
      </c>
      <c r="C30" s="58">
        <v>0</v>
      </c>
      <c r="D30" s="58">
        <v>185000</v>
      </c>
      <c r="E30" s="58">
        <v>31000</v>
      </c>
      <c r="F30" s="58">
        <v>31000</v>
      </c>
      <c r="G30" s="58">
        <v>0</v>
      </c>
    </row>
    <row r="31" spans="1:9" x14ac:dyDescent="0.3">
      <c r="A31" s="68" t="s">
        <v>326</v>
      </c>
      <c r="B31" s="58">
        <v>555006</v>
      </c>
      <c r="C31" s="58">
        <v>0</v>
      </c>
      <c r="D31" s="58">
        <v>555006</v>
      </c>
      <c r="E31" s="58">
        <v>122182.66</v>
      </c>
      <c r="F31" s="58">
        <v>122182.66</v>
      </c>
      <c r="G31" s="58">
        <v>0</v>
      </c>
    </row>
    <row r="32" spans="1:9" x14ac:dyDescent="0.3">
      <c r="A32" s="68" t="s">
        <v>327</v>
      </c>
      <c r="B32" s="58">
        <v>145001</v>
      </c>
      <c r="C32" s="58">
        <v>0</v>
      </c>
      <c r="D32" s="58">
        <v>145001</v>
      </c>
      <c r="E32" s="58">
        <v>9814.19</v>
      </c>
      <c r="F32" s="58">
        <v>9814.19</v>
      </c>
      <c r="G32" s="58">
        <v>0</v>
      </c>
    </row>
    <row r="33" spans="1:7" ht="14.4" customHeight="1" x14ac:dyDescent="0.3">
      <c r="A33" s="68" t="s">
        <v>328</v>
      </c>
      <c r="B33" s="58">
        <v>925006</v>
      </c>
      <c r="C33" s="58">
        <v>0</v>
      </c>
      <c r="D33" s="58">
        <v>925006</v>
      </c>
      <c r="E33" s="58">
        <v>103522.76</v>
      </c>
      <c r="F33" s="58">
        <v>103522.76</v>
      </c>
      <c r="G33" s="58">
        <v>0</v>
      </c>
    </row>
    <row r="34" spans="1:7" ht="14.4" customHeight="1" x14ac:dyDescent="0.3">
      <c r="A34" s="68" t="s">
        <v>329</v>
      </c>
      <c r="B34" s="58">
        <v>4</v>
      </c>
      <c r="C34" s="58">
        <v>0</v>
      </c>
      <c r="D34" s="58">
        <v>4</v>
      </c>
      <c r="E34" s="58">
        <v>0</v>
      </c>
      <c r="F34" s="58">
        <v>0</v>
      </c>
      <c r="G34" s="58">
        <v>0</v>
      </c>
    </row>
    <row r="35" spans="1:7" ht="14.4" customHeight="1" x14ac:dyDescent="0.3">
      <c r="A35" s="68" t="s">
        <v>330</v>
      </c>
      <c r="B35" s="58">
        <v>91201</v>
      </c>
      <c r="C35" s="58">
        <v>0</v>
      </c>
      <c r="D35" s="58">
        <v>91201</v>
      </c>
      <c r="E35" s="58">
        <v>11833</v>
      </c>
      <c r="F35" s="58">
        <v>11833</v>
      </c>
      <c r="G35" s="58">
        <v>0</v>
      </c>
    </row>
    <row r="36" spans="1:7" ht="14.4" customHeight="1" x14ac:dyDescent="0.3">
      <c r="A36" s="68" t="s">
        <v>331</v>
      </c>
      <c r="B36" s="58">
        <v>150001</v>
      </c>
      <c r="C36" s="58">
        <v>0</v>
      </c>
      <c r="D36" s="58">
        <v>150001</v>
      </c>
      <c r="E36" s="58">
        <v>31788.15</v>
      </c>
      <c r="F36" s="58">
        <v>31788.15</v>
      </c>
      <c r="G36" s="58">
        <v>0</v>
      </c>
    </row>
    <row r="37" spans="1:7" ht="14.4" customHeight="1" x14ac:dyDescent="0.3">
      <c r="A37" s="68" t="s">
        <v>332</v>
      </c>
      <c r="B37" s="58">
        <v>1256002</v>
      </c>
      <c r="C37" s="58">
        <v>0</v>
      </c>
      <c r="D37" s="58">
        <v>1256002</v>
      </c>
      <c r="E37" s="58">
        <v>264304</v>
      </c>
      <c r="F37" s="58">
        <v>264304</v>
      </c>
      <c r="G37" s="58">
        <v>0</v>
      </c>
    </row>
    <row r="38" spans="1:7" x14ac:dyDescent="0.3">
      <c r="A38" s="67" t="s">
        <v>333</v>
      </c>
      <c r="B38" s="66">
        <f>+SUM(B39:B47)</f>
        <v>174306.96</v>
      </c>
      <c r="C38" s="66">
        <f t="shared" ref="C38:G38" si="4">+SUM(C39:C47)</f>
        <v>0</v>
      </c>
      <c r="D38" s="66">
        <f t="shared" si="4"/>
        <v>174306.96</v>
      </c>
      <c r="E38" s="66">
        <f t="shared" si="4"/>
        <v>43576.74</v>
      </c>
      <c r="F38" s="66">
        <f t="shared" si="4"/>
        <v>43576.74</v>
      </c>
      <c r="G38" s="66">
        <f t="shared" si="4"/>
        <v>0</v>
      </c>
    </row>
    <row r="39" spans="1:7" x14ac:dyDescent="0.3">
      <c r="A39" s="68" t="s">
        <v>334</v>
      </c>
      <c r="B39" s="58">
        <v>0</v>
      </c>
      <c r="C39" s="58">
        <v>0</v>
      </c>
      <c r="D39" s="58">
        <v>0</v>
      </c>
      <c r="E39" s="58">
        <v>0</v>
      </c>
      <c r="F39" s="58">
        <v>0</v>
      </c>
      <c r="G39" s="58">
        <v>0</v>
      </c>
    </row>
    <row r="40" spans="1:7" x14ac:dyDescent="0.3">
      <c r="A40" s="68" t="s">
        <v>335</v>
      </c>
      <c r="B40" s="58">
        <v>0</v>
      </c>
      <c r="C40" s="58">
        <v>0</v>
      </c>
      <c r="D40" s="58">
        <v>0</v>
      </c>
      <c r="E40" s="58">
        <v>0</v>
      </c>
      <c r="F40" s="58">
        <v>0</v>
      </c>
      <c r="G40" s="58">
        <v>0</v>
      </c>
    </row>
    <row r="41" spans="1:7" x14ac:dyDescent="0.3">
      <c r="A41" s="68" t="s">
        <v>336</v>
      </c>
      <c r="B41" s="58">
        <v>0</v>
      </c>
      <c r="C41" s="58">
        <v>0</v>
      </c>
      <c r="D41" s="58">
        <v>0</v>
      </c>
      <c r="E41" s="58">
        <v>0</v>
      </c>
      <c r="F41" s="58">
        <v>0</v>
      </c>
      <c r="G41" s="58">
        <v>0</v>
      </c>
    </row>
    <row r="42" spans="1:7" x14ac:dyDescent="0.3">
      <c r="A42" s="68" t="s">
        <v>337</v>
      </c>
      <c r="B42" s="58">
        <v>0</v>
      </c>
      <c r="C42" s="58">
        <v>0</v>
      </c>
      <c r="D42" s="58">
        <v>0</v>
      </c>
      <c r="E42" s="58">
        <v>0</v>
      </c>
      <c r="F42" s="58">
        <v>0</v>
      </c>
      <c r="G42" s="58">
        <v>0</v>
      </c>
    </row>
    <row r="43" spans="1:7" x14ac:dyDescent="0.3">
      <c r="A43" s="68" t="s">
        <v>338</v>
      </c>
      <c r="B43" s="58">
        <v>174306.96</v>
      </c>
      <c r="C43" s="58">
        <v>0</v>
      </c>
      <c r="D43" s="58">
        <v>174306.96</v>
      </c>
      <c r="E43" s="58">
        <v>43576.74</v>
      </c>
      <c r="F43" s="58">
        <v>43576.74</v>
      </c>
      <c r="G43" s="58">
        <v>0</v>
      </c>
    </row>
    <row r="44" spans="1:7" x14ac:dyDescent="0.3">
      <c r="A44" s="68" t="s">
        <v>339</v>
      </c>
      <c r="B44" s="58">
        <v>0</v>
      </c>
      <c r="C44" s="58">
        <v>0</v>
      </c>
      <c r="D44" s="58">
        <v>0</v>
      </c>
      <c r="E44" s="58">
        <v>0</v>
      </c>
      <c r="F44" s="58">
        <v>0</v>
      </c>
      <c r="G44" s="58">
        <v>0</v>
      </c>
    </row>
    <row r="45" spans="1:7" x14ac:dyDescent="0.3">
      <c r="A45" s="68" t="s">
        <v>340</v>
      </c>
      <c r="B45" s="58">
        <v>0</v>
      </c>
      <c r="C45" s="58">
        <v>0</v>
      </c>
      <c r="D45" s="58">
        <v>0</v>
      </c>
      <c r="E45" s="58">
        <v>0</v>
      </c>
      <c r="F45" s="58">
        <v>0</v>
      </c>
      <c r="G45" s="58">
        <v>0</v>
      </c>
    </row>
    <row r="46" spans="1:7" x14ac:dyDescent="0.3">
      <c r="A46" s="68" t="s">
        <v>341</v>
      </c>
      <c r="B46" s="58">
        <v>0</v>
      </c>
      <c r="C46" s="58">
        <v>0</v>
      </c>
      <c r="D46" s="58">
        <v>0</v>
      </c>
      <c r="E46" s="58">
        <v>0</v>
      </c>
      <c r="F46" s="58">
        <v>0</v>
      </c>
      <c r="G46" s="58">
        <v>0</v>
      </c>
    </row>
    <row r="47" spans="1:7" x14ac:dyDescent="0.3">
      <c r="A47" s="68" t="s">
        <v>342</v>
      </c>
      <c r="B47" s="58">
        <v>0</v>
      </c>
      <c r="C47" s="58">
        <v>0</v>
      </c>
      <c r="D47" s="58">
        <v>0</v>
      </c>
      <c r="E47" s="58">
        <v>0</v>
      </c>
      <c r="F47" s="58">
        <v>0</v>
      </c>
      <c r="G47" s="58">
        <v>0</v>
      </c>
    </row>
    <row r="48" spans="1:7" x14ac:dyDescent="0.3">
      <c r="A48" s="67" t="s">
        <v>343</v>
      </c>
      <c r="B48" s="66">
        <f>+SUM(B49:B57)</f>
        <v>476086.9</v>
      </c>
      <c r="C48" s="66">
        <f t="shared" ref="C48:G48" si="5">+SUM(C49:C57)</f>
        <v>0</v>
      </c>
      <c r="D48" s="66">
        <f t="shared" si="5"/>
        <v>476086.9</v>
      </c>
      <c r="E48" s="66">
        <f t="shared" si="5"/>
        <v>10440</v>
      </c>
      <c r="F48" s="66">
        <f t="shared" si="5"/>
        <v>10440</v>
      </c>
      <c r="G48" s="66">
        <f t="shared" si="5"/>
        <v>0</v>
      </c>
    </row>
    <row r="49" spans="1:7" x14ac:dyDescent="0.3">
      <c r="A49" s="68" t="s">
        <v>344</v>
      </c>
      <c r="B49" s="58">
        <v>88009</v>
      </c>
      <c r="C49" s="58">
        <v>0</v>
      </c>
      <c r="D49" s="58">
        <v>88009</v>
      </c>
      <c r="E49" s="58">
        <v>0</v>
      </c>
      <c r="F49" s="58">
        <v>0</v>
      </c>
      <c r="G49" s="58">
        <v>0</v>
      </c>
    </row>
    <row r="50" spans="1:7" x14ac:dyDescent="0.3">
      <c r="A50" s="68" t="s">
        <v>345</v>
      </c>
      <c r="B50" s="58">
        <v>8000</v>
      </c>
      <c r="C50" s="58">
        <v>0</v>
      </c>
      <c r="D50" s="58">
        <v>8000</v>
      </c>
      <c r="E50" s="58">
        <v>0</v>
      </c>
      <c r="F50" s="58">
        <v>0</v>
      </c>
      <c r="G50" s="58">
        <v>0</v>
      </c>
    </row>
    <row r="51" spans="1:7" x14ac:dyDescent="0.3">
      <c r="A51" s="68" t="s">
        <v>346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</row>
    <row r="52" spans="1:7" x14ac:dyDescent="0.3">
      <c r="A52" s="68" t="s">
        <v>347</v>
      </c>
      <c r="B52" s="58">
        <v>100002</v>
      </c>
      <c r="C52" s="58">
        <v>0</v>
      </c>
      <c r="D52" s="58">
        <v>100002</v>
      </c>
      <c r="E52" s="58">
        <v>0</v>
      </c>
      <c r="F52" s="58">
        <v>0</v>
      </c>
      <c r="G52" s="58">
        <v>0</v>
      </c>
    </row>
    <row r="53" spans="1:7" x14ac:dyDescent="0.3">
      <c r="A53" s="68" t="s">
        <v>348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</row>
    <row r="54" spans="1:7" x14ac:dyDescent="0.3">
      <c r="A54" s="68" t="s">
        <v>349</v>
      </c>
      <c r="B54" s="58">
        <v>250070.9</v>
      </c>
      <c r="C54" s="58">
        <v>0</v>
      </c>
      <c r="D54" s="58">
        <v>250070.9</v>
      </c>
      <c r="E54" s="58">
        <v>10440</v>
      </c>
      <c r="F54" s="58">
        <v>10440</v>
      </c>
      <c r="G54" s="58">
        <v>0</v>
      </c>
    </row>
    <row r="55" spans="1:7" x14ac:dyDescent="0.3">
      <c r="A55" s="68" t="s">
        <v>350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</row>
    <row r="56" spans="1:7" x14ac:dyDescent="0.3">
      <c r="A56" s="68" t="s">
        <v>351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</row>
    <row r="57" spans="1:7" x14ac:dyDescent="0.3">
      <c r="A57" s="68" t="s">
        <v>352</v>
      </c>
      <c r="B57" s="58">
        <v>30005</v>
      </c>
      <c r="C57" s="58">
        <v>0</v>
      </c>
      <c r="D57" s="58">
        <v>30005</v>
      </c>
      <c r="E57" s="58">
        <v>0</v>
      </c>
      <c r="F57" s="58">
        <v>0</v>
      </c>
      <c r="G57" s="58">
        <v>0</v>
      </c>
    </row>
    <row r="58" spans="1:7" x14ac:dyDescent="0.3">
      <c r="A58" s="67" t="s">
        <v>353</v>
      </c>
      <c r="B58" s="66">
        <f>+SUM(B59:B61)</f>
        <v>7</v>
      </c>
      <c r="C58" s="66">
        <f t="shared" ref="C58:G58" si="6">+SUM(C59:C61)</f>
        <v>0</v>
      </c>
      <c r="D58" s="66">
        <f t="shared" si="6"/>
        <v>7</v>
      </c>
      <c r="E58" s="66">
        <f t="shared" si="6"/>
        <v>0</v>
      </c>
      <c r="F58" s="66">
        <f t="shared" si="6"/>
        <v>0</v>
      </c>
      <c r="G58" s="66">
        <f t="shared" si="6"/>
        <v>0</v>
      </c>
    </row>
    <row r="59" spans="1:7" x14ac:dyDescent="0.3">
      <c r="A59" s="68" t="s">
        <v>354</v>
      </c>
      <c r="B59" s="58">
        <v>1</v>
      </c>
      <c r="C59" s="58">
        <v>0</v>
      </c>
      <c r="D59" s="58">
        <v>1</v>
      </c>
      <c r="E59" s="58">
        <v>0</v>
      </c>
      <c r="F59" s="58">
        <v>0</v>
      </c>
      <c r="G59" s="58">
        <v>0</v>
      </c>
    </row>
    <row r="60" spans="1:7" x14ac:dyDescent="0.3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3">
      <c r="A61" s="68" t="s">
        <v>356</v>
      </c>
      <c r="B61" s="58">
        <v>6</v>
      </c>
      <c r="C61" s="58">
        <v>0</v>
      </c>
      <c r="D61" s="58">
        <v>6</v>
      </c>
      <c r="E61" s="58">
        <v>0</v>
      </c>
      <c r="F61" s="58">
        <v>0</v>
      </c>
      <c r="G61" s="58">
        <v>0</v>
      </c>
    </row>
    <row r="62" spans="1:7" x14ac:dyDescent="0.3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3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3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3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3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3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3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3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3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3">
      <c r="A71" s="67" t="s">
        <v>366</v>
      </c>
      <c r="B71" s="66">
        <f>+SUM(B72:B74)</f>
        <v>1</v>
      </c>
      <c r="C71" s="66">
        <f t="shared" ref="C71:G71" si="7">+SUM(C72:C74)</f>
        <v>0</v>
      </c>
      <c r="D71" s="66">
        <f t="shared" si="7"/>
        <v>1</v>
      </c>
      <c r="E71" s="66">
        <f t="shared" si="7"/>
        <v>0</v>
      </c>
      <c r="F71" s="66">
        <f t="shared" si="7"/>
        <v>0</v>
      </c>
      <c r="G71" s="66">
        <f t="shared" si="7"/>
        <v>0</v>
      </c>
    </row>
    <row r="72" spans="1:7" x14ac:dyDescent="0.3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3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3">
      <c r="A74" s="68" t="s">
        <v>369</v>
      </c>
      <c r="B74" s="58">
        <v>1</v>
      </c>
      <c r="C74" s="58">
        <v>0</v>
      </c>
      <c r="D74" s="58">
        <v>1</v>
      </c>
      <c r="E74" s="58">
        <v>0</v>
      </c>
      <c r="F74" s="58">
        <v>0</v>
      </c>
      <c r="G74" s="58">
        <v>0</v>
      </c>
    </row>
    <row r="75" spans="1:7" x14ac:dyDescent="0.3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3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3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3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3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3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3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3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3">
      <c r="A83" s="69"/>
      <c r="B83" s="58"/>
      <c r="C83" s="58"/>
      <c r="D83" s="58"/>
      <c r="E83" s="58"/>
      <c r="F83" s="58"/>
      <c r="G83" s="58"/>
    </row>
    <row r="84" spans="1:7" x14ac:dyDescent="0.3">
      <c r="A84" s="27" t="s">
        <v>378</v>
      </c>
      <c r="B84" s="66">
        <f>+B85+B93+B103+B123+B113+B133+B137+B146+B150</f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3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3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3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3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3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3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3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3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3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3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3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3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3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3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3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3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3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3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3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3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3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3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3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3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3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3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3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3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3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3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3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3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3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3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3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3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3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3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3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3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3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3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3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3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3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3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3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3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3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3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3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3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3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3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3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3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3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3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3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3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3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3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3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3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3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3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3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3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3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3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3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3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3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3">
      <c r="A158" s="71"/>
      <c r="B158" s="72"/>
      <c r="C158" s="72"/>
      <c r="D158" s="72"/>
      <c r="E158" s="72"/>
      <c r="F158" s="72"/>
      <c r="G158" s="72"/>
    </row>
    <row r="159" spans="1:7" x14ac:dyDescent="0.3">
      <c r="A159" s="28" t="s">
        <v>379</v>
      </c>
      <c r="B159" s="73">
        <f>+B9+B84</f>
        <v>25453445.93</v>
      </c>
      <c r="C159" s="73">
        <f t="shared" ref="C159:G159" si="8">+C9+C84</f>
        <v>0</v>
      </c>
      <c r="D159" s="73">
        <f t="shared" si="8"/>
        <v>25453445.93</v>
      </c>
      <c r="E159" s="73">
        <f t="shared" si="8"/>
        <v>5024771.38</v>
      </c>
      <c r="F159" s="73">
        <f t="shared" si="8"/>
        <v>5024771.38</v>
      </c>
      <c r="G159" s="73">
        <f t="shared" si="8"/>
        <v>9526643.4800000004</v>
      </c>
    </row>
    <row r="160" spans="1:7" x14ac:dyDescent="0.3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2"/>
  <sheetViews>
    <sheetView showGridLines="0" zoomScale="75" zoomScaleNormal="75" workbookViewId="0">
      <selection activeCell="I26" sqref="I26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35.4" customHeight="1" x14ac:dyDescent="0.3">
      <c r="A1" s="136" t="s">
        <v>380</v>
      </c>
      <c r="B1" s="155"/>
      <c r="C1" s="155"/>
      <c r="D1" s="155"/>
      <c r="E1" s="155"/>
      <c r="F1" s="155"/>
      <c r="G1" s="156"/>
    </row>
    <row r="2" spans="1:7" ht="15" customHeight="1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40"/>
    </row>
    <row r="3" spans="1:7" ht="15" customHeight="1" x14ac:dyDescent="0.3">
      <c r="A3" s="141" t="s">
        <v>297</v>
      </c>
      <c r="B3" s="142"/>
      <c r="C3" s="142"/>
      <c r="D3" s="142"/>
      <c r="E3" s="142"/>
      <c r="F3" s="142"/>
      <c r="G3" s="143"/>
    </row>
    <row r="4" spans="1:7" ht="15" customHeight="1" x14ac:dyDescent="0.3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3">
      <c r="A5" s="141" t="str">
        <f>'Formato 3'!A4</f>
        <v>Del 1 de enero al 31 de marzo de 2026</v>
      </c>
      <c r="B5" s="142"/>
      <c r="C5" s="142"/>
      <c r="D5" s="142"/>
      <c r="E5" s="142"/>
      <c r="F5" s="142"/>
      <c r="G5" s="143"/>
    </row>
    <row r="6" spans="1:7" x14ac:dyDescent="0.3">
      <c r="A6" s="146" t="s">
        <v>2</v>
      </c>
      <c r="B6" s="147"/>
      <c r="C6" s="147"/>
      <c r="D6" s="147"/>
      <c r="E6" s="147"/>
      <c r="F6" s="147"/>
      <c r="G6" s="148"/>
    </row>
    <row r="7" spans="1:7" ht="15" customHeight="1" x14ac:dyDescent="0.3">
      <c r="A7" s="150" t="s">
        <v>5</v>
      </c>
      <c r="B7" s="152" t="s">
        <v>299</v>
      </c>
      <c r="C7" s="152"/>
      <c r="D7" s="152"/>
      <c r="E7" s="152"/>
      <c r="F7" s="152"/>
      <c r="G7" s="154" t="s">
        <v>300</v>
      </c>
    </row>
    <row r="8" spans="1:7" ht="28.8" x14ac:dyDescent="0.3">
      <c r="A8" s="151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53"/>
    </row>
    <row r="9" spans="1:7" ht="15.75" customHeight="1" x14ac:dyDescent="0.3">
      <c r="A9" s="25" t="s">
        <v>382</v>
      </c>
      <c r="B9" s="29">
        <f>+SUM(B10:B19)</f>
        <v>25453445.93</v>
      </c>
      <c r="C9" s="29">
        <f t="shared" ref="C9:G9" si="0">+SUM(C10:C19)</f>
        <v>0</v>
      </c>
      <c r="D9" s="29">
        <f t="shared" si="0"/>
        <v>25453445.93</v>
      </c>
      <c r="E9" s="29">
        <f t="shared" si="0"/>
        <v>5024771.38</v>
      </c>
      <c r="F9" s="29">
        <f t="shared" si="0"/>
        <v>5024771.38</v>
      </c>
      <c r="G9" s="29">
        <f t="shared" si="0"/>
        <v>20428674.549999997</v>
      </c>
    </row>
    <row r="10" spans="1:7" x14ac:dyDescent="0.3">
      <c r="A10" s="55" t="s">
        <v>563</v>
      </c>
      <c r="B10" s="58">
        <v>1046412.65</v>
      </c>
      <c r="C10" s="58">
        <v>0</v>
      </c>
      <c r="D10" s="58">
        <v>1046412.65</v>
      </c>
      <c r="E10" s="58">
        <v>177684.1</v>
      </c>
      <c r="F10" s="58">
        <v>177684.1</v>
      </c>
      <c r="G10" s="58">
        <v>868728.55</v>
      </c>
    </row>
    <row r="11" spans="1:7" x14ac:dyDescent="0.3">
      <c r="A11" s="55" t="s">
        <v>554</v>
      </c>
      <c r="B11" s="58">
        <v>1790761.54</v>
      </c>
      <c r="C11" s="58">
        <v>0</v>
      </c>
      <c r="D11" s="58">
        <v>1790761.54</v>
      </c>
      <c r="E11" s="58">
        <v>327796.86</v>
      </c>
      <c r="F11" s="58">
        <v>327796.86</v>
      </c>
      <c r="G11" s="58">
        <v>1462964.68</v>
      </c>
    </row>
    <row r="12" spans="1:7" x14ac:dyDescent="0.3">
      <c r="A12" s="55" t="s">
        <v>555</v>
      </c>
      <c r="B12" s="58">
        <v>223491</v>
      </c>
      <c r="C12" s="58">
        <v>0</v>
      </c>
      <c r="D12" s="58">
        <v>223491</v>
      </c>
      <c r="E12" s="58">
        <v>51980.97</v>
      </c>
      <c r="F12" s="58">
        <v>51980.97</v>
      </c>
      <c r="G12" s="58">
        <v>171510.03</v>
      </c>
    </row>
    <row r="13" spans="1:7" x14ac:dyDescent="0.3">
      <c r="A13" s="55" t="s">
        <v>556</v>
      </c>
      <c r="B13" s="58">
        <v>1814059.46</v>
      </c>
      <c r="C13" s="58">
        <v>0</v>
      </c>
      <c r="D13" s="58">
        <v>1814059.46</v>
      </c>
      <c r="E13" s="58">
        <v>348433.32</v>
      </c>
      <c r="F13" s="58">
        <v>348433.32</v>
      </c>
      <c r="G13" s="58">
        <v>1465626.14</v>
      </c>
    </row>
    <row r="14" spans="1:7" x14ac:dyDescent="0.3">
      <c r="A14" s="55" t="s">
        <v>557</v>
      </c>
      <c r="B14" s="58">
        <v>2697467.6</v>
      </c>
      <c r="C14" s="58">
        <v>0</v>
      </c>
      <c r="D14" s="58">
        <v>2697467.6</v>
      </c>
      <c r="E14" s="58">
        <v>593853.99</v>
      </c>
      <c r="F14" s="58">
        <v>593853.99</v>
      </c>
      <c r="G14" s="58">
        <v>2103613.61</v>
      </c>
    </row>
    <row r="15" spans="1:7" x14ac:dyDescent="0.3">
      <c r="A15" s="55" t="s">
        <v>558</v>
      </c>
      <c r="B15" s="58">
        <v>769767.76</v>
      </c>
      <c r="C15" s="58">
        <v>0</v>
      </c>
      <c r="D15" s="58">
        <v>769767.76</v>
      </c>
      <c r="E15" s="58">
        <v>161156.04</v>
      </c>
      <c r="F15" s="58">
        <v>161156.04</v>
      </c>
      <c r="G15" s="58">
        <v>608611.72</v>
      </c>
    </row>
    <row r="16" spans="1:7" x14ac:dyDescent="0.3">
      <c r="A16" s="55" t="s">
        <v>559</v>
      </c>
      <c r="B16" s="58">
        <v>887862</v>
      </c>
      <c r="C16" s="58">
        <v>0</v>
      </c>
      <c r="D16" s="58">
        <v>887862</v>
      </c>
      <c r="E16" s="58">
        <v>131237.98000000001</v>
      </c>
      <c r="F16" s="58">
        <v>131237.98000000001</v>
      </c>
      <c r="G16" s="58">
        <v>756624.02</v>
      </c>
    </row>
    <row r="17" spans="1:7" x14ac:dyDescent="0.3">
      <c r="A17" s="55" t="s">
        <v>560</v>
      </c>
      <c r="B17" s="58">
        <v>1400852.84</v>
      </c>
      <c r="C17" s="58">
        <v>0</v>
      </c>
      <c r="D17" s="58">
        <v>1400852.84</v>
      </c>
      <c r="E17" s="58">
        <v>222056.34</v>
      </c>
      <c r="F17" s="58">
        <v>222056.34</v>
      </c>
      <c r="G17" s="58">
        <v>1178796.5</v>
      </c>
    </row>
    <row r="18" spans="1:7" x14ac:dyDescent="0.3">
      <c r="A18" s="55" t="s">
        <v>561</v>
      </c>
      <c r="B18" s="58">
        <v>1882769.95</v>
      </c>
      <c r="C18" s="58">
        <v>0</v>
      </c>
      <c r="D18" s="58">
        <v>1882769.95</v>
      </c>
      <c r="E18" s="58">
        <v>229020</v>
      </c>
      <c r="F18" s="58">
        <v>229020</v>
      </c>
      <c r="G18" s="58">
        <v>1653749.95</v>
      </c>
    </row>
    <row r="19" spans="1:7" x14ac:dyDescent="0.3">
      <c r="A19" s="55" t="s">
        <v>562</v>
      </c>
      <c r="B19" s="58">
        <v>12940001.130000001</v>
      </c>
      <c r="C19" s="58">
        <v>0</v>
      </c>
      <c r="D19" s="58">
        <v>12940001.130000001</v>
      </c>
      <c r="E19" s="58">
        <v>2781551.78</v>
      </c>
      <c r="F19" s="58">
        <v>2781551.78</v>
      </c>
      <c r="G19" s="58">
        <v>10158449.35</v>
      </c>
    </row>
    <row r="20" spans="1:7" x14ac:dyDescent="0.3">
      <c r="A20" s="30" t="s">
        <v>151</v>
      </c>
      <c r="B20" s="43"/>
      <c r="C20" s="43"/>
      <c r="D20" s="43"/>
      <c r="E20" s="43"/>
      <c r="F20" s="43"/>
      <c r="G20" s="43"/>
    </row>
    <row r="21" spans="1:7" x14ac:dyDescent="0.3">
      <c r="A21" s="3" t="s">
        <v>391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</row>
    <row r="22" spans="1:7" x14ac:dyDescent="0.3">
      <c r="A22" s="55" t="s">
        <v>383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3">
      <c r="A23" s="55" t="s">
        <v>384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3">
      <c r="A24" s="55" t="s">
        <v>385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3">
      <c r="A25" s="55" t="s">
        <v>386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3">
      <c r="A26" s="55" t="s">
        <v>387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3">
      <c r="A27" s="55" t="s">
        <v>388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3">
      <c r="A28" s="55" t="s">
        <v>389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</row>
    <row r="29" spans="1:7" x14ac:dyDescent="0.3">
      <c r="A29" s="55" t="s">
        <v>390</v>
      </c>
      <c r="B29" s="58">
        <v>0</v>
      </c>
      <c r="C29" s="58">
        <v>0</v>
      </c>
      <c r="D29" s="58">
        <v>0</v>
      </c>
      <c r="E29" s="58">
        <v>0</v>
      </c>
      <c r="F29" s="58">
        <v>0</v>
      </c>
      <c r="G29" s="58">
        <v>0</v>
      </c>
    </row>
    <row r="30" spans="1:7" x14ac:dyDescent="0.3">
      <c r="A30" s="30" t="s">
        <v>151</v>
      </c>
      <c r="B30" s="43"/>
      <c r="C30" s="43"/>
      <c r="D30" s="43"/>
      <c r="E30" s="43"/>
      <c r="F30" s="43"/>
      <c r="G30" s="43"/>
    </row>
    <row r="31" spans="1:7" x14ac:dyDescent="0.3">
      <c r="A31" s="3" t="s">
        <v>379</v>
      </c>
      <c r="B31" s="4">
        <f>+B9+B21</f>
        <v>25453445.93</v>
      </c>
      <c r="C31" s="4">
        <f t="shared" ref="C31:G31" si="1">+C9+C21</f>
        <v>0</v>
      </c>
      <c r="D31" s="4">
        <f t="shared" si="1"/>
        <v>25453445.93</v>
      </c>
      <c r="E31" s="4">
        <f t="shared" si="1"/>
        <v>5024771.38</v>
      </c>
      <c r="F31" s="4">
        <f t="shared" si="1"/>
        <v>5024771.38</v>
      </c>
      <c r="G31" s="4">
        <f t="shared" si="1"/>
        <v>20428674.549999997</v>
      </c>
    </row>
    <row r="32" spans="1:7" x14ac:dyDescent="0.3">
      <c r="A32" s="49"/>
      <c r="B32" s="49"/>
      <c r="C32" s="49"/>
      <c r="D32" s="49"/>
      <c r="E32" s="49"/>
      <c r="F32" s="49"/>
      <c r="G32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20:G21 B9:G9 B30:G31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topLeftCell="C67" zoomScale="75" zoomScaleNormal="75" workbookViewId="0">
      <selection activeCell="B9" sqref="B9:G9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35.4" customHeight="1" x14ac:dyDescent="0.3">
      <c r="A1" s="157" t="s">
        <v>392</v>
      </c>
      <c r="B1" s="158"/>
      <c r="C1" s="158"/>
      <c r="D1" s="158"/>
      <c r="E1" s="158"/>
      <c r="F1" s="158"/>
      <c r="G1" s="158"/>
    </row>
    <row r="2" spans="1:7" x14ac:dyDescent="0.3">
      <c r="A2" s="93" t="str">
        <f>'Formato 1'!A2</f>
        <v>Comité Municipal de Agua Potable y Alcantarillado de San Diego de la Unión, Gto.</v>
      </c>
      <c r="B2" s="94"/>
      <c r="C2" s="94"/>
      <c r="D2" s="94"/>
      <c r="E2" s="94"/>
      <c r="F2" s="94"/>
      <c r="G2" s="95"/>
    </row>
    <row r="3" spans="1:7" x14ac:dyDescent="0.3">
      <c r="A3" s="96" t="s">
        <v>393</v>
      </c>
      <c r="B3" s="97"/>
      <c r="C3" s="97"/>
      <c r="D3" s="97"/>
      <c r="E3" s="97"/>
      <c r="F3" s="97"/>
      <c r="G3" s="98"/>
    </row>
    <row r="4" spans="1:7" x14ac:dyDescent="0.3">
      <c r="A4" s="96" t="s">
        <v>394</v>
      </c>
      <c r="B4" s="97"/>
      <c r="C4" s="97"/>
      <c r="D4" s="97"/>
      <c r="E4" s="97"/>
      <c r="F4" s="97"/>
      <c r="G4" s="98"/>
    </row>
    <row r="5" spans="1:7" x14ac:dyDescent="0.3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3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3">
      <c r="A7" s="150" t="s">
        <v>5</v>
      </c>
      <c r="B7" s="146" t="s">
        <v>299</v>
      </c>
      <c r="C7" s="147"/>
      <c r="D7" s="147"/>
      <c r="E7" s="147"/>
      <c r="F7" s="148"/>
      <c r="G7" s="154" t="s">
        <v>300</v>
      </c>
    </row>
    <row r="8" spans="1:7" ht="28.8" x14ac:dyDescent="0.3">
      <c r="A8" s="151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53"/>
    </row>
    <row r="9" spans="1:7" ht="16.5" customHeight="1" x14ac:dyDescent="0.3">
      <c r="A9" s="25" t="s">
        <v>396</v>
      </c>
      <c r="B9" s="29">
        <f>+B10+B19</f>
        <v>25453445.93</v>
      </c>
      <c r="C9" s="29">
        <f t="shared" ref="C9:G9" si="0">+C10+C19</f>
        <v>0</v>
      </c>
      <c r="D9" s="29">
        <f t="shared" si="0"/>
        <v>25453445.93</v>
      </c>
      <c r="E9" s="29">
        <f t="shared" si="0"/>
        <v>5024771.38</v>
      </c>
      <c r="F9" s="29">
        <f t="shared" si="0"/>
        <v>5024771.38</v>
      </c>
      <c r="G9" s="29">
        <f t="shared" si="0"/>
        <v>20428674.550000001</v>
      </c>
    </row>
    <row r="10" spans="1:7" ht="15" customHeight="1" x14ac:dyDescent="0.3">
      <c r="A10" s="51" t="s">
        <v>397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3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3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3">
      <c r="A13" s="60" t="s">
        <v>400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3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3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3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3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3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3">
      <c r="A19" s="51" t="s">
        <v>406</v>
      </c>
      <c r="B19" s="41">
        <f>+SUM(B20:B26)</f>
        <v>25453445.93</v>
      </c>
      <c r="C19" s="41">
        <f t="shared" ref="C19:G19" si="1">+SUM(C20:C26)</f>
        <v>0</v>
      </c>
      <c r="D19" s="41">
        <f t="shared" si="1"/>
        <v>25453445.93</v>
      </c>
      <c r="E19" s="41">
        <f t="shared" si="1"/>
        <v>5024771.38</v>
      </c>
      <c r="F19" s="41">
        <f t="shared" si="1"/>
        <v>5024771.38</v>
      </c>
      <c r="G19" s="41">
        <f t="shared" si="1"/>
        <v>20428674.550000001</v>
      </c>
    </row>
    <row r="20" spans="1:7" x14ac:dyDescent="0.3">
      <c r="A20" s="60" t="s">
        <v>407</v>
      </c>
      <c r="B20" s="41">
        <v>25453445.93</v>
      </c>
      <c r="C20" s="41">
        <v>0</v>
      </c>
      <c r="D20" s="41">
        <v>25453445.93</v>
      </c>
      <c r="E20" s="41">
        <v>5024771.38</v>
      </c>
      <c r="F20" s="41">
        <v>5024771.38</v>
      </c>
      <c r="G20" s="41">
        <f>D20-E20</f>
        <v>20428674.550000001</v>
      </c>
    </row>
    <row r="21" spans="1:7" x14ac:dyDescent="0.3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3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3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3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3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3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3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3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3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3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3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3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4" customHeight="1" x14ac:dyDescent="0.3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4" customHeight="1" x14ac:dyDescent="0.3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4" customHeight="1" x14ac:dyDescent="0.3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4" customHeight="1" x14ac:dyDescent="0.3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4" customHeight="1" x14ac:dyDescent="0.3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3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8.8" x14ac:dyDescent="0.3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3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3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3">
      <c r="A42" s="63"/>
      <c r="B42" s="47"/>
      <c r="C42" s="47"/>
      <c r="D42" s="47"/>
      <c r="E42" s="47"/>
      <c r="F42" s="47"/>
      <c r="G42" s="47"/>
    </row>
    <row r="43" spans="1:7" x14ac:dyDescent="0.3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3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3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3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3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3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3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3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3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3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3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3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3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3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3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3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3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3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3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3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3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3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3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3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3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3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3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3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3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3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8.8" x14ac:dyDescent="0.3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3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3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3">
      <c r="A76" s="39"/>
      <c r="B76" s="43"/>
      <c r="C76" s="43"/>
      <c r="D76" s="43"/>
      <c r="E76" s="43"/>
      <c r="F76" s="43"/>
      <c r="G76" s="43"/>
    </row>
    <row r="77" spans="1:7" x14ac:dyDescent="0.3">
      <c r="A77" s="3" t="s">
        <v>379</v>
      </c>
      <c r="B77" s="4">
        <f>+B9+B43</f>
        <v>25453445.93</v>
      </c>
      <c r="C77" s="4">
        <f t="shared" ref="C77:G77" si="2">+C9+C43</f>
        <v>0</v>
      </c>
      <c r="D77" s="4">
        <f t="shared" si="2"/>
        <v>25453445.93</v>
      </c>
      <c r="E77" s="4">
        <f t="shared" si="2"/>
        <v>5024771.38</v>
      </c>
      <c r="F77" s="4">
        <f t="shared" si="2"/>
        <v>5024771.38</v>
      </c>
      <c r="G77" s="4">
        <f t="shared" si="2"/>
        <v>20428674.550000001</v>
      </c>
    </row>
    <row r="78" spans="1:7" x14ac:dyDescent="0.3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C20:G26 B27:G27 B53:G53 C72:G75 B43:B44 B71:G71 B76:G77 B19:G19 C28:G36 C43:G52 C54:G60 C62:G70 C9:G18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topLeftCell="B12" zoomScale="75" zoomScaleNormal="75" workbookViewId="0">
      <selection activeCell="B33" sqref="B33:G33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33.6" customHeight="1" x14ac:dyDescent="0.3">
      <c r="A1" s="136" t="s">
        <v>430</v>
      </c>
      <c r="B1" s="137"/>
      <c r="C1" s="137"/>
      <c r="D1" s="137"/>
      <c r="E1" s="137"/>
      <c r="F1" s="137"/>
      <c r="G1" s="145"/>
    </row>
    <row r="2" spans="1:7" x14ac:dyDescent="0.3">
      <c r="A2" s="93" t="str">
        <f>'Formato 1'!A2</f>
        <v>Comité Municipal de Agua Potable y Alcantarillado de San Diego de la Unión, Gto.</v>
      </c>
      <c r="B2" s="94"/>
      <c r="C2" s="94"/>
      <c r="D2" s="94"/>
      <c r="E2" s="94"/>
      <c r="F2" s="94"/>
      <c r="G2" s="95"/>
    </row>
    <row r="3" spans="1:7" x14ac:dyDescent="0.3">
      <c r="A3" s="96" t="s">
        <v>297</v>
      </c>
      <c r="B3" s="97"/>
      <c r="C3" s="97"/>
      <c r="D3" s="97"/>
      <c r="E3" s="97"/>
      <c r="F3" s="97"/>
      <c r="G3" s="98"/>
    </row>
    <row r="4" spans="1:7" x14ac:dyDescent="0.3">
      <c r="A4" s="96" t="s">
        <v>431</v>
      </c>
      <c r="B4" s="97"/>
      <c r="C4" s="97"/>
      <c r="D4" s="97"/>
      <c r="E4" s="97"/>
      <c r="F4" s="97"/>
      <c r="G4" s="98"/>
    </row>
    <row r="5" spans="1:7" x14ac:dyDescent="0.3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3">
      <c r="A6" s="99" t="s">
        <v>2</v>
      </c>
      <c r="B6" s="100"/>
      <c r="C6" s="100"/>
      <c r="D6" s="100"/>
      <c r="E6" s="100"/>
      <c r="F6" s="100"/>
      <c r="G6" s="101"/>
    </row>
    <row r="7" spans="1:7" x14ac:dyDescent="0.3">
      <c r="A7" s="150" t="s">
        <v>5</v>
      </c>
      <c r="B7" s="153" t="s">
        <v>299</v>
      </c>
      <c r="C7" s="153"/>
      <c r="D7" s="153"/>
      <c r="E7" s="153"/>
      <c r="F7" s="153"/>
      <c r="G7" s="153" t="s">
        <v>300</v>
      </c>
    </row>
    <row r="8" spans="1:7" ht="28.8" x14ac:dyDescent="0.3">
      <c r="A8" s="151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59"/>
    </row>
    <row r="9" spans="1:7" ht="15.75" customHeight="1" x14ac:dyDescent="0.3">
      <c r="A9" s="25" t="s">
        <v>432</v>
      </c>
      <c r="B9" s="102">
        <f>+B10</f>
        <v>11869024.07</v>
      </c>
      <c r="C9" s="102">
        <f t="shared" ref="C9:G9" si="0">+C10</f>
        <v>0</v>
      </c>
      <c r="D9" s="102">
        <f t="shared" si="0"/>
        <v>11869024.07</v>
      </c>
      <c r="E9" s="102">
        <f t="shared" si="0"/>
        <v>2342380.59</v>
      </c>
      <c r="F9" s="102">
        <f t="shared" si="0"/>
        <v>2342380.59</v>
      </c>
      <c r="G9" s="102">
        <f t="shared" si="0"/>
        <v>9526643.4800000004</v>
      </c>
    </row>
    <row r="10" spans="1:7" x14ac:dyDescent="0.3">
      <c r="A10" s="51" t="s">
        <v>433</v>
      </c>
      <c r="B10" s="58">
        <v>11869024.07</v>
      </c>
      <c r="C10" s="58">
        <v>0</v>
      </c>
      <c r="D10" s="58">
        <f>B10+C10</f>
        <v>11869024.07</v>
      </c>
      <c r="E10" s="58">
        <v>2342380.59</v>
      </c>
      <c r="F10" s="58">
        <v>2342380.59</v>
      </c>
      <c r="G10" s="134">
        <f>D10-E10</f>
        <v>9526643.4800000004</v>
      </c>
    </row>
    <row r="11" spans="1:7" ht="15.75" customHeight="1" x14ac:dyDescent="0.3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3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3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3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3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8.8" x14ac:dyDescent="0.3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3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3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3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3">
      <c r="A20" s="39"/>
      <c r="B20" s="61"/>
      <c r="C20" s="61"/>
      <c r="D20" s="61"/>
      <c r="E20" s="61"/>
      <c r="F20" s="61"/>
      <c r="G20" s="61"/>
    </row>
    <row r="21" spans="1:7" x14ac:dyDescent="0.3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3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3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3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3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3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3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8.8" x14ac:dyDescent="0.3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3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3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3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3">
      <c r="A32" s="39"/>
      <c r="B32" s="61"/>
      <c r="C32" s="61"/>
      <c r="D32" s="61"/>
      <c r="E32" s="61"/>
      <c r="F32" s="61"/>
      <c r="G32" s="61"/>
    </row>
    <row r="33" spans="1:7" ht="14.4" customHeight="1" x14ac:dyDescent="0.3">
      <c r="A33" s="3" t="s">
        <v>444</v>
      </c>
      <c r="B33" s="102">
        <f>+B9+B21</f>
        <v>11869024.07</v>
      </c>
      <c r="C33" s="102">
        <f t="shared" ref="C33:G33" si="1">+C9+C21</f>
        <v>0</v>
      </c>
      <c r="D33" s="102">
        <f t="shared" si="1"/>
        <v>11869024.07</v>
      </c>
      <c r="E33" s="102">
        <f t="shared" si="1"/>
        <v>2342380.59</v>
      </c>
      <c r="F33" s="102">
        <f t="shared" si="1"/>
        <v>2342380.59</v>
      </c>
      <c r="G33" s="102">
        <f t="shared" si="1"/>
        <v>9526643.4800000004</v>
      </c>
    </row>
    <row r="34" spans="1:7" ht="14.4" customHeight="1" x14ac:dyDescent="0.3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11:F21 G9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topLeftCell="A16" zoomScale="75" zoomScaleNormal="75" workbookViewId="0">
      <selection activeCell="F20" sqref="F20"/>
    </sheetView>
  </sheetViews>
  <sheetFormatPr baseColWidth="10" defaultColWidth="11" defaultRowHeight="14.4" x14ac:dyDescent="0.3"/>
  <cols>
    <col min="1" max="1" width="68.88671875" bestFit="1" customWidth="1"/>
    <col min="2" max="2" width="23.4414062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x14ac:dyDescent="0.3">
      <c r="A1" s="136" t="s">
        <v>445</v>
      </c>
      <c r="B1" s="137"/>
      <c r="C1" s="137"/>
      <c r="D1" s="137"/>
      <c r="E1" s="137"/>
      <c r="F1" s="137"/>
      <c r="G1" s="145"/>
    </row>
    <row r="2" spans="1:7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40"/>
    </row>
    <row r="3" spans="1:7" x14ac:dyDescent="0.3">
      <c r="A3" s="141" t="s">
        <v>446</v>
      </c>
      <c r="B3" s="142"/>
      <c r="C3" s="142"/>
      <c r="D3" s="142"/>
      <c r="E3" s="142"/>
      <c r="F3" s="142"/>
      <c r="G3" s="143"/>
    </row>
    <row r="4" spans="1:7" x14ac:dyDescent="0.3">
      <c r="A4" s="141" t="s">
        <v>2</v>
      </c>
      <c r="B4" s="142"/>
      <c r="C4" s="142"/>
      <c r="D4" s="142"/>
      <c r="E4" s="142"/>
      <c r="F4" s="142"/>
      <c r="G4" s="143"/>
    </row>
    <row r="5" spans="1:7" x14ac:dyDescent="0.3">
      <c r="A5" s="146" t="s">
        <v>447</v>
      </c>
      <c r="B5" s="147"/>
      <c r="C5" s="147"/>
      <c r="D5" s="147"/>
      <c r="E5" s="147"/>
      <c r="F5" s="147"/>
      <c r="G5" s="148"/>
    </row>
    <row r="6" spans="1:7" x14ac:dyDescent="0.3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3">
      <c r="A7" s="25" t="s">
        <v>448</v>
      </c>
      <c r="B7" s="102">
        <f>+SUM(B8:B19)</f>
        <v>25453445.93</v>
      </c>
      <c r="C7" s="102">
        <f t="shared" ref="C7:G7" si="1">+SUM(C8:C19)</f>
        <v>26471583.767200001</v>
      </c>
      <c r="D7" s="102">
        <f t="shared" si="1"/>
        <v>27530447.117888</v>
      </c>
      <c r="E7" s="102">
        <f t="shared" si="1"/>
        <v>28631665.00260352</v>
      </c>
      <c r="F7" s="102">
        <f t="shared" si="1"/>
        <v>29776931.602707662</v>
      </c>
      <c r="G7" s="102">
        <f t="shared" si="1"/>
        <v>30968008.866815969</v>
      </c>
    </row>
    <row r="8" spans="1:7" x14ac:dyDescent="0.3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3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3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3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3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3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3">
      <c r="A14" s="52" t="s">
        <v>455</v>
      </c>
      <c r="B14" s="58">
        <v>25453445.93</v>
      </c>
      <c r="C14" s="58">
        <v>26471583.767200001</v>
      </c>
      <c r="D14" s="58">
        <v>27530447.117888</v>
      </c>
      <c r="E14" s="58">
        <v>28631665.00260352</v>
      </c>
      <c r="F14" s="58">
        <v>29776931.602707662</v>
      </c>
      <c r="G14" s="58">
        <v>30968008.866815969</v>
      </c>
    </row>
    <row r="15" spans="1:7" x14ac:dyDescent="0.3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3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3">
      <c r="A17" s="51" t="s">
        <v>458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3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3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3">
      <c r="A20" s="51" t="s">
        <v>461</v>
      </c>
      <c r="B20" s="58"/>
      <c r="C20" s="58"/>
      <c r="D20" s="58"/>
      <c r="E20" s="58"/>
      <c r="F20" s="58"/>
      <c r="G20" s="58"/>
    </row>
    <row r="21" spans="1:7" x14ac:dyDescent="0.3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3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3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3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8.8" x14ac:dyDescent="0.3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3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3">
      <c r="A27" s="60" t="s">
        <v>461</v>
      </c>
      <c r="B27" s="59"/>
      <c r="C27" s="59"/>
      <c r="D27" s="59"/>
      <c r="E27" s="59"/>
      <c r="F27" s="59"/>
      <c r="G27" s="59"/>
    </row>
    <row r="28" spans="1:7" x14ac:dyDescent="0.3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3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3">
      <c r="A30" s="39" t="s">
        <v>461</v>
      </c>
      <c r="B30" s="61"/>
      <c r="C30" s="61"/>
      <c r="D30" s="61"/>
      <c r="E30" s="61"/>
      <c r="F30" s="61"/>
      <c r="G30" s="61"/>
    </row>
    <row r="31" spans="1:7" ht="14.4" customHeight="1" x14ac:dyDescent="0.3">
      <c r="A31" s="3" t="s">
        <v>470</v>
      </c>
      <c r="B31" s="102">
        <v>0</v>
      </c>
      <c r="C31" s="102">
        <v>0</v>
      </c>
      <c r="D31" s="102">
        <v>0</v>
      </c>
      <c r="E31" s="102">
        <v>0</v>
      </c>
      <c r="F31" s="102">
        <v>0</v>
      </c>
      <c r="G31" s="102">
        <v>0</v>
      </c>
    </row>
    <row r="32" spans="1:7" ht="14.4" customHeight="1" x14ac:dyDescent="0.3">
      <c r="A32" s="39"/>
      <c r="B32" s="105"/>
      <c r="C32" s="105"/>
      <c r="D32" s="105"/>
      <c r="E32" s="105"/>
      <c r="F32" s="105"/>
      <c r="G32" s="105"/>
    </row>
    <row r="33" spans="1:7" x14ac:dyDescent="0.3">
      <c r="A33" s="108" t="s">
        <v>292</v>
      </c>
      <c r="B33" s="47"/>
      <c r="C33" s="47"/>
      <c r="D33" s="47"/>
      <c r="E33" s="47"/>
      <c r="F33" s="47"/>
      <c r="G33" s="47"/>
    </row>
    <row r="34" spans="1:7" ht="28.8" x14ac:dyDescent="0.3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8.8" x14ac:dyDescent="0.3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3">
      <c r="A36" s="108" t="s">
        <v>472</v>
      </c>
      <c r="B36" s="16">
        <f>+B7+B21</f>
        <v>25453445.93</v>
      </c>
      <c r="C36" s="16">
        <f t="shared" ref="C36:G36" si="2">+C7+C21</f>
        <v>26471583.767200001</v>
      </c>
      <c r="D36" s="16">
        <f t="shared" si="2"/>
        <v>27530447.117888</v>
      </c>
      <c r="E36" s="16">
        <f t="shared" si="2"/>
        <v>28631665.00260352</v>
      </c>
      <c r="F36" s="16">
        <f t="shared" si="2"/>
        <v>29776931.602707662</v>
      </c>
      <c r="G36" s="16">
        <f t="shared" si="2"/>
        <v>30968008.866815969</v>
      </c>
    </row>
    <row r="37" spans="1:7" x14ac:dyDescent="0.3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topLeftCell="B13" zoomScale="75" zoomScaleNormal="75" workbookViewId="0">
      <selection activeCell="B29" sqref="B29:G29"/>
    </sheetView>
  </sheetViews>
  <sheetFormatPr baseColWidth="10" defaultColWidth="11" defaultRowHeight="14.4" x14ac:dyDescent="0.3"/>
  <cols>
    <col min="1" max="1" width="68.88671875" bestFit="1" customWidth="1"/>
    <col min="2" max="2" width="24.554687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x14ac:dyDescent="0.3">
      <c r="A1" s="136" t="s">
        <v>473</v>
      </c>
      <c r="B1" s="137"/>
      <c r="C1" s="137"/>
      <c r="D1" s="137"/>
      <c r="E1" s="137"/>
      <c r="F1" s="137"/>
      <c r="G1" s="145"/>
    </row>
    <row r="2" spans="1:7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40"/>
    </row>
    <row r="3" spans="1:7" x14ac:dyDescent="0.3">
      <c r="A3" s="141" t="s">
        <v>474</v>
      </c>
      <c r="B3" s="142"/>
      <c r="C3" s="142"/>
      <c r="D3" s="142"/>
      <c r="E3" s="142"/>
      <c r="F3" s="142"/>
      <c r="G3" s="143"/>
    </row>
    <row r="4" spans="1:7" x14ac:dyDescent="0.3">
      <c r="A4" s="141" t="s">
        <v>2</v>
      </c>
      <c r="B4" s="142"/>
      <c r="C4" s="142"/>
      <c r="D4" s="142"/>
      <c r="E4" s="142"/>
      <c r="F4" s="142"/>
      <c r="G4" s="143"/>
    </row>
    <row r="5" spans="1:7" x14ac:dyDescent="0.3">
      <c r="A5" s="146" t="s">
        <v>447</v>
      </c>
      <c r="B5" s="147"/>
      <c r="C5" s="147"/>
      <c r="D5" s="147"/>
      <c r="E5" s="147"/>
      <c r="F5" s="147"/>
      <c r="G5" s="148"/>
    </row>
    <row r="6" spans="1:7" x14ac:dyDescent="0.3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3">
      <c r="A7" s="25" t="s">
        <v>475</v>
      </c>
      <c r="B7" s="102">
        <f>+SUM(B8:B16)</f>
        <v>25453445.93</v>
      </c>
      <c r="C7" s="102">
        <f t="shared" ref="C7:G7" si="1">+SUM(C8:C16)</f>
        <v>26471583.767200001</v>
      </c>
      <c r="D7" s="102">
        <f t="shared" si="1"/>
        <v>27530447.117888</v>
      </c>
      <c r="E7" s="102">
        <f t="shared" si="1"/>
        <v>28631665.002603527</v>
      </c>
      <c r="F7" s="102">
        <f t="shared" si="1"/>
        <v>29776931.602707662</v>
      </c>
      <c r="G7" s="102">
        <f t="shared" si="1"/>
        <v>30968008.866815977</v>
      </c>
    </row>
    <row r="8" spans="1:7" x14ac:dyDescent="0.3">
      <c r="A8" s="51" t="s">
        <v>476</v>
      </c>
      <c r="B8" s="58">
        <v>11869024.07</v>
      </c>
      <c r="C8" s="58">
        <v>12343785.0328</v>
      </c>
      <c r="D8" s="58">
        <v>12837536.434112001</v>
      </c>
      <c r="E8" s="58">
        <v>13351037.891476482</v>
      </c>
      <c r="F8" s="58">
        <v>13885079.407135542</v>
      </c>
      <c r="G8" s="58">
        <v>14440482.583420964</v>
      </c>
    </row>
    <row r="9" spans="1:7" ht="15.75" customHeight="1" x14ac:dyDescent="0.3">
      <c r="A9" s="51" t="s">
        <v>477</v>
      </c>
      <c r="B9" s="58">
        <v>3529698</v>
      </c>
      <c r="C9" s="58">
        <v>3670885.92</v>
      </c>
      <c r="D9" s="58">
        <v>3817721.3568000002</v>
      </c>
      <c r="E9" s="58">
        <v>3970430.2110720002</v>
      </c>
      <c r="F9" s="58">
        <v>4129247.4195148805</v>
      </c>
      <c r="G9" s="58">
        <v>4294417.3162954757</v>
      </c>
    </row>
    <row r="10" spans="1:7" x14ac:dyDescent="0.3">
      <c r="A10" s="51" t="s">
        <v>478</v>
      </c>
      <c r="B10" s="58">
        <v>9404322</v>
      </c>
      <c r="C10" s="58">
        <v>9780494.8800000008</v>
      </c>
      <c r="D10" s="58">
        <v>10171714.6752</v>
      </c>
      <c r="E10" s="58">
        <v>10578583.262208002</v>
      </c>
      <c r="F10" s="58">
        <v>11001726.592696322</v>
      </c>
      <c r="G10" s="58">
        <v>11441795.656404175</v>
      </c>
    </row>
    <row r="11" spans="1:7" x14ac:dyDescent="0.3">
      <c r="A11" s="51" t="s">
        <v>479</v>
      </c>
      <c r="B11" s="58">
        <v>174306.96</v>
      </c>
      <c r="C11" s="58">
        <v>181279.2384</v>
      </c>
      <c r="D11" s="58">
        <v>188530.407936</v>
      </c>
      <c r="E11" s="58">
        <v>196071.62425344001</v>
      </c>
      <c r="F11" s="58">
        <v>203914.48922357761</v>
      </c>
      <c r="G11" s="58">
        <v>212071.06879252073</v>
      </c>
    </row>
    <row r="12" spans="1:7" x14ac:dyDescent="0.3">
      <c r="A12" s="51" t="s">
        <v>480</v>
      </c>
      <c r="B12" s="58">
        <v>476086.9</v>
      </c>
      <c r="C12" s="58">
        <v>495130.37600000005</v>
      </c>
      <c r="D12" s="58">
        <v>514935.59104000009</v>
      </c>
      <c r="E12" s="58">
        <v>535533.01468160015</v>
      </c>
      <c r="F12" s="58">
        <v>556954.33526886418</v>
      </c>
      <c r="G12" s="58">
        <v>579232.50867961871</v>
      </c>
    </row>
    <row r="13" spans="1:7" x14ac:dyDescent="0.3">
      <c r="A13" s="51" t="s">
        <v>481</v>
      </c>
      <c r="B13" s="58">
        <v>7</v>
      </c>
      <c r="C13" s="58">
        <v>7.28</v>
      </c>
      <c r="D13" s="58">
        <v>7.5712000000000002</v>
      </c>
      <c r="E13" s="58">
        <v>7.8740480000000002</v>
      </c>
      <c r="F13" s="58">
        <v>8.1890099200000002</v>
      </c>
      <c r="G13" s="58">
        <v>8.5165703168000011</v>
      </c>
    </row>
    <row r="14" spans="1:7" x14ac:dyDescent="0.3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3">
      <c r="A15" s="51" t="s">
        <v>483</v>
      </c>
      <c r="B15" s="58">
        <v>1</v>
      </c>
      <c r="C15" s="58">
        <v>1.04</v>
      </c>
      <c r="D15" s="58">
        <v>1.0816000000000001</v>
      </c>
      <c r="E15" s="58">
        <v>1.1248640000000001</v>
      </c>
      <c r="F15" s="58">
        <v>1.1698585600000002</v>
      </c>
      <c r="G15" s="58">
        <v>1.2166529024000003</v>
      </c>
    </row>
    <row r="16" spans="1:7" x14ac:dyDescent="0.3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3">
      <c r="A17" s="51"/>
      <c r="B17" s="58"/>
      <c r="C17" s="58"/>
      <c r="D17" s="58"/>
      <c r="E17" s="58"/>
      <c r="F17" s="58"/>
      <c r="G17" s="58"/>
    </row>
    <row r="18" spans="1:7" x14ac:dyDescent="0.3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3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3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3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3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3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3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3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3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3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3">
      <c r="A28" s="39" t="s">
        <v>461</v>
      </c>
      <c r="B28" s="61"/>
      <c r="C28" s="61"/>
      <c r="D28" s="61"/>
      <c r="E28" s="61"/>
      <c r="F28" s="61"/>
      <c r="G28" s="61"/>
    </row>
    <row r="29" spans="1:7" ht="14.4" customHeight="1" x14ac:dyDescent="0.3">
      <c r="A29" s="3" t="s">
        <v>487</v>
      </c>
      <c r="B29" s="102">
        <f>+B7+B18</f>
        <v>25453445.93</v>
      </c>
      <c r="C29" s="102">
        <f t="shared" ref="C29:G29" si="2">+C7+C18</f>
        <v>26471583.767200001</v>
      </c>
      <c r="D29" s="102">
        <f t="shared" si="2"/>
        <v>27530447.117888</v>
      </c>
      <c r="E29" s="102">
        <f t="shared" si="2"/>
        <v>28631665.002603527</v>
      </c>
      <c r="F29" s="102">
        <f t="shared" si="2"/>
        <v>29776931.602707662</v>
      </c>
      <c r="G29" s="102">
        <f t="shared" si="2"/>
        <v>30968008.866815977</v>
      </c>
    </row>
    <row r="30" spans="1:7" x14ac:dyDescent="0.3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H39"/>
  <sheetViews>
    <sheetView showGridLines="0" topLeftCell="C1" zoomScale="80" zoomScaleNormal="80" workbookViewId="0">
      <selection activeCell="F38" sqref="F38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8" x14ac:dyDescent="0.3">
      <c r="A1" s="136" t="s">
        <v>488</v>
      </c>
      <c r="B1" s="137"/>
      <c r="C1" s="137"/>
      <c r="D1" s="137"/>
      <c r="E1" s="137"/>
      <c r="F1" s="137"/>
      <c r="G1" s="145"/>
    </row>
    <row r="2" spans="1:8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40"/>
    </row>
    <row r="3" spans="1:8" x14ac:dyDescent="0.3">
      <c r="A3" s="141" t="s">
        <v>489</v>
      </c>
      <c r="B3" s="142"/>
      <c r="C3" s="142"/>
      <c r="D3" s="142"/>
      <c r="E3" s="142"/>
      <c r="F3" s="142"/>
      <c r="G3" s="143"/>
    </row>
    <row r="4" spans="1:8" x14ac:dyDescent="0.3">
      <c r="A4" s="141" t="s">
        <v>2</v>
      </c>
      <c r="B4" s="142"/>
      <c r="C4" s="142"/>
      <c r="D4" s="142"/>
      <c r="E4" s="142"/>
      <c r="F4" s="142"/>
      <c r="G4" s="143"/>
    </row>
    <row r="5" spans="1:8" x14ac:dyDescent="0.3">
      <c r="A5" s="103" t="s">
        <v>5</v>
      </c>
      <c r="B5" s="128" t="s">
        <v>490</v>
      </c>
      <c r="C5" s="127" t="s">
        <v>491</v>
      </c>
      <c r="D5" s="127" t="s">
        <v>492</v>
      </c>
      <c r="E5" s="127" t="s">
        <v>493</v>
      </c>
      <c r="F5" s="127" t="s">
        <v>494</v>
      </c>
      <c r="G5" s="127" t="s">
        <v>495</v>
      </c>
    </row>
    <row r="6" spans="1:8" ht="15.75" customHeight="1" x14ac:dyDescent="0.3">
      <c r="A6" s="25" t="s">
        <v>496</v>
      </c>
      <c r="B6" s="102">
        <f>+SUM(B7:B18)</f>
        <v>14163539.76</v>
      </c>
      <c r="C6" s="102">
        <f t="shared" ref="C6:G6" si="0">+SUM(C7:C18)</f>
        <v>16736082.990000002</v>
      </c>
      <c r="D6" s="102">
        <f t="shared" si="0"/>
        <v>18334037.390000001</v>
      </c>
      <c r="E6" s="102">
        <f t="shared" si="0"/>
        <v>21722020.07</v>
      </c>
      <c r="F6" s="102">
        <f t="shared" si="0"/>
        <v>23271745.93</v>
      </c>
      <c r="G6" s="102">
        <f t="shared" si="0"/>
        <v>25318156.389999997</v>
      </c>
      <c r="H6" s="102"/>
    </row>
    <row r="7" spans="1:8" x14ac:dyDescent="0.3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8" ht="15.75" customHeight="1" x14ac:dyDescent="0.3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8" x14ac:dyDescent="0.3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8" x14ac:dyDescent="0.3">
      <c r="A10" s="51" t="s">
        <v>452</v>
      </c>
      <c r="B10" s="58">
        <v>13818769.92</v>
      </c>
      <c r="C10" s="58">
        <v>14971713.630000001</v>
      </c>
      <c r="D10" s="58">
        <v>17882241.010000002</v>
      </c>
      <c r="E10" s="58">
        <v>21228947.559999999</v>
      </c>
      <c r="F10" s="58">
        <v>0</v>
      </c>
      <c r="G10" s="58">
        <v>0</v>
      </c>
    </row>
    <row r="11" spans="1:8" x14ac:dyDescent="0.3">
      <c r="A11" s="51" t="s">
        <v>453</v>
      </c>
      <c r="B11" s="58">
        <v>1467.97</v>
      </c>
      <c r="C11" s="58">
        <v>15205.36</v>
      </c>
      <c r="D11" s="58">
        <v>10920.539999999999</v>
      </c>
      <c r="E11" s="58">
        <v>23990.98</v>
      </c>
      <c r="F11" s="58">
        <v>0</v>
      </c>
      <c r="G11" s="58">
        <v>27489.15</v>
      </c>
    </row>
    <row r="12" spans="1:8" x14ac:dyDescent="0.3">
      <c r="A12" s="51" t="s">
        <v>454</v>
      </c>
      <c r="B12" s="58">
        <v>173301.87</v>
      </c>
      <c r="C12" s="58">
        <v>207718.38</v>
      </c>
      <c r="D12" s="58">
        <v>349692.83999999997</v>
      </c>
      <c r="E12" s="58">
        <v>323662.53000000003</v>
      </c>
      <c r="F12" s="58">
        <v>0</v>
      </c>
      <c r="G12" s="58">
        <v>0</v>
      </c>
    </row>
    <row r="13" spans="1:8" x14ac:dyDescent="0.3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22861338.93</v>
      </c>
      <c r="G13" s="58">
        <v>25290667.239999998</v>
      </c>
    </row>
    <row r="14" spans="1:8" x14ac:dyDescent="0.3">
      <c r="A14" s="51" t="s">
        <v>456</v>
      </c>
      <c r="B14" s="58">
        <v>170000</v>
      </c>
      <c r="C14" s="58">
        <v>1541445.62</v>
      </c>
      <c r="D14" s="58">
        <v>91183</v>
      </c>
      <c r="E14" s="58">
        <v>145419</v>
      </c>
      <c r="F14" s="58">
        <v>410407</v>
      </c>
      <c r="G14" s="58">
        <v>0</v>
      </c>
    </row>
    <row r="15" spans="1:8" x14ac:dyDescent="0.3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8" x14ac:dyDescent="0.3">
      <c r="A16" s="51" t="s">
        <v>458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3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3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3">
      <c r="A19" s="51"/>
      <c r="B19" s="58"/>
      <c r="C19" s="58"/>
      <c r="D19" s="58"/>
      <c r="E19" s="58"/>
      <c r="F19" s="58"/>
      <c r="G19" s="58"/>
    </row>
    <row r="20" spans="1:7" x14ac:dyDescent="0.3">
      <c r="A20" s="3" t="s">
        <v>497</v>
      </c>
      <c r="B20" s="102">
        <f>SUM(B21:B25)</f>
        <v>0</v>
      </c>
      <c r="C20" s="102">
        <v>0</v>
      </c>
      <c r="D20" s="102">
        <v>0</v>
      </c>
      <c r="E20" s="102">
        <v>0</v>
      </c>
      <c r="F20" s="102">
        <v>0</v>
      </c>
      <c r="G20" s="102">
        <v>0</v>
      </c>
    </row>
    <row r="21" spans="1:7" x14ac:dyDescent="0.3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3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3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8.8" x14ac:dyDescent="0.3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3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3">
      <c r="A26" s="60"/>
      <c r="B26" s="59"/>
      <c r="C26" s="59"/>
      <c r="D26" s="59"/>
      <c r="E26" s="59"/>
      <c r="F26" s="59"/>
      <c r="G26" s="59"/>
    </row>
    <row r="27" spans="1:7" x14ac:dyDescent="0.3">
      <c r="A27" s="3" t="s">
        <v>498</v>
      </c>
      <c r="B27" s="102">
        <v>0</v>
      </c>
      <c r="C27" s="102">
        <v>0</v>
      </c>
      <c r="D27" s="102">
        <v>0</v>
      </c>
      <c r="E27" s="102">
        <v>0</v>
      </c>
      <c r="F27" s="102">
        <v>901967</v>
      </c>
      <c r="G27" s="102">
        <v>0</v>
      </c>
    </row>
    <row r="28" spans="1:7" x14ac:dyDescent="0.3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901967</v>
      </c>
      <c r="G28" s="59">
        <v>0</v>
      </c>
    </row>
    <row r="29" spans="1:7" x14ac:dyDescent="0.3">
      <c r="A29" s="39"/>
      <c r="B29" s="61"/>
      <c r="C29" s="61"/>
      <c r="D29" s="61"/>
      <c r="E29" s="61"/>
      <c r="F29" s="61"/>
      <c r="G29" s="61"/>
    </row>
    <row r="30" spans="1:7" ht="14.4" customHeight="1" x14ac:dyDescent="0.3">
      <c r="A30" s="3" t="s">
        <v>499</v>
      </c>
      <c r="B30" s="102">
        <f>+B6+B20+B27</f>
        <v>14163539.76</v>
      </c>
      <c r="C30" s="102">
        <f t="shared" ref="C30:G30" si="1">+C6+C20+C27</f>
        <v>16736082.990000002</v>
      </c>
      <c r="D30" s="102">
        <f t="shared" si="1"/>
        <v>18334037.390000001</v>
      </c>
      <c r="E30" s="102">
        <f t="shared" si="1"/>
        <v>21722020.07</v>
      </c>
      <c r="F30" s="102">
        <f>+F6+F20+F27</f>
        <v>24173712.93</v>
      </c>
      <c r="G30" s="102">
        <f t="shared" si="1"/>
        <v>25318156.389999997</v>
      </c>
    </row>
    <row r="31" spans="1:7" ht="14.4" customHeight="1" x14ac:dyDescent="0.3">
      <c r="A31" s="39"/>
      <c r="B31" s="105"/>
      <c r="C31" s="105"/>
      <c r="D31" s="105"/>
      <c r="E31" s="105"/>
      <c r="F31" s="105"/>
      <c r="G31" s="105"/>
    </row>
    <row r="32" spans="1:7" x14ac:dyDescent="0.3">
      <c r="A32" s="108" t="s">
        <v>292</v>
      </c>
      <c r="B32" s="47"/>
      <c r="C32" s="47"/>
      <c r="D32" s="47"/>
      <c r="E32" s="47"/>
      <c r="F32" s="47"/>
      <c r="G32" s="47"/>
    </row>
    <row r="33" spans="1:7" ht="28.8" x14ac:dyDescent="0.3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f>+F28</f>
        <v>901967</v>
      </c>
      <c r="G33" s="74">
        <v>0</v>
      </c>
    </row>
    <row r="34" spans="1:7" ht="28.8" x14ac:dyDescent="0.3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3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f>+F33+F34</f>
        <v>901967</v>
      </c>
      <c r="G35" s="74">
        <v>0</v>
      </c>
    </row>
    <row r="36" spans="1:7" x14ac:dyDescent="0.3">
      <c r="A36" s="48"/>
      <c r="B36" s="48"/>
      <c r="C36" s="48"/>
      <c r="D36" s="48"/>
      <c r="E36" s="48"/>
      <c r="F36" s="48"/>
      <c r="G36" s="48"/>
    </row>
    <row r="38" spans="1:7" x14ac:dyDescent="0.3">
      <c r="A38" t="s">
        <v>500</v>
      </c>
      <c r="F38" s="135"/>
    </row>
    <row r="39" spans="1:7" x14ac:dyDescent="0.3">
      <c r="A39" t="s">
        <v>501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H6 B20:G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topLeftCell="B10" zoomScale="75" zoomScaleNormal="75" workbookViewId="0">
      <selection activeCell="F31" sqref="F31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x14ac:dyDescent="0.3">
      <c r="A1" s="136" t="s">
        <v>502</v>
      </c>
      <c r="B1" s="137"/>
      <c r="C1" s="137"/>
      <c r="D1" s="137"/>
      <c r="E1" s="137"/>
      <c r="F1" s="137"/>
      <c r="G1" s="145"/>
    </row>
    <row r="2" spans="1:7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39"/>
      <c r="G2" s="140"/>
    </row>
    <row r="3" spans="1:7" x14ac:dyDescent="0.3">
      <c r="A3" s="141" t="s">
        <v>503</v>
      </c>
      <c r="B3" s="142"/>
      <c r="C3" s="142"/>
      <c r="D3" s="142"/>
      <c r="E3" s="142"/>
      <c r="F3" s="142"/>
      <c r="G3" s="143"/>
    </row>
    <row r="4" spans="1:7" x14ac:dyDescent="0.3">
      <c r="A4" s="141" t="s">
        <v>2</v>
      </c>
      <c r="B4" s="142"/>
      <c r="C4" s="142"/>
      <c r="D4" s="142"/>
      <c r="E4" s="142"/>
      <c r="F4" s="142"/>
      <c r="G4" s="143"/>
    </row>
    <row r="5" spans="1:7" x14ac:dyDescent="0.3">
      <c r="A5" s="103" t="s">
        <v>5</v>
      </c>
      <c r="B5" s="128" t="s">
        <v>490</v>
      </c>
      <c r="C5" s="127" t="s">
        <v>491</v>
      </c>
      <c r="D5" s="127" t="s">
        <v>492</v>
      </c>
      <c r="E5" s="127" t="s">
        <v>493</v>
      </c>
      <c r="F5" s="127" t="s">
        <v>494</v>
      </c>
      <c r="G5" s="127" t="s">
        <v>495</v>
      </c>
    </row>
    <row r="6" spans="1:7" ht="15.75" customHeight="1" x14ac:dyDescent="0.3">
      <c r="A6" s="25" t="s">
        <v>475</v>
      </c>
      <c r="B6" s="102">
        <f>+SUM(B7:B15)</f>
        <v>14337775.539999999</v>
      </c>
      <c r="C6" s="102">
        <f t="shared" ref="C6:G6" si="0">+SUM(C7:C15)</f>
        <v>17725296.440000001</v>
      </c>
      <c r="D6" s="102">
        <f t="shared" si="0"/>
        <v>20661193.959999997</v>
      </c>
      <c r="E6" s="102">
        <f t="shared" si="0"/>
        <v>21651885.960000005</v>
      </c>
      <c r="F6" s="102">
        <f t="shared" si="0"/>
        <v>26739614.600000001</v>
      </c>
      <c r="G6" s="102">
        <f t="shared" si="0"/>
        <v>24506009.869999997</v>
      </c>
    </row>
    <row r="7" spans="1:7" x14ac:dyDescent="0.3">
      <c r="A7" s="51" t="s">
        <v>476</v>
      </c>
      <c r="B7" s="58">
        <v>6628674.3699999992</v>
      </c>
      <c r="C7" s="58">
        <v>7266740.530000004</v>
      </c>
      <c r="D7" s="58">
        <v>6942755.5799999963</v>
      </c>
      <c r="E7" s="58">
        <v>6640020.0700000003</v>
      </c>
      <c r="F7" s="58">
        <v>8833635.7899999991</v>
      </c>
      <c r="G7" s="58">
        <v>9403321.3100000005</v>
      </c>
    </row>
    <row r="8" spans="1:7" ht="15.75" customHeight="1" x14ac:dyDescent="0.3">
      <c r="A8" s="51" t="s">
        <v>477</v>
      </c>
      <c r="B8" s="58">
        <v>1716792.15</v>
      </c>
      <c r="C8" s="58">
        <v>2048135.57</v>
      </c>
      <c r="D8" s="58">
        <v>4306994.5599999996</v>
      </c>
      <c r="E8" s="58">
        <v>3976165.7</v>
      </c>
      <c r="F8" s="58">
        <v>7051491.8200000003</v>
      </c>
      <c r="G8" s="58">
        <v>2997492.97</v>
      </c>
    </row>
    <row r="9" spans="1:7" x14ac:dyDescent="0.3">
      <c r="A9" s="51" t="s">
        <v>478</v>
      </c>
      <c r="B9" s="58">
        <v>5870472.0399999991</v>
      </c>
      <c r="C9" s="58">
        <v>7409220.6799999997</v>
      </c>
      <c r="D9" s="58">
        <v>8219218.4099999992</v>
      </c>
      <c r="E9" s="58">
        <v>8719507.2100000009</v>
      </c>
      <c r="F9" s="58">
        <v>9072287.3100000005</v>
      </c>
      <c r="G9" s="58">
        <v>10309206.83</v>
      </c>
    </row>
    <row r="10" spans="1:7" x14ac:dyDescent="0.3">
      <c r="A10" s="51" t="s">
        <v>479</v>
      </c>
      <c r="B10" s="58">
        <v>105408</v>
      </c>
      <c r="C10" s="58">
        <v>101160</v>
      </c>
      <c r="D10" s="58">
        <v>106161</v>
      </c>
      <c r="E10" s="58">
        <v>110413.92</v>
      </c>
      <c r="F10" s="58">
        <v>114830.39999999999</v>
      </c>
      <c r="G10" s="58">
        <v>186741.35</v>
      </c>
    </row>
    <row r="11" spans="1:7" x14ac:dyDescent="0.3">
      <c r="A11" s="51" t="s">
        <v>480</v>
      </c>
      <c r="B11" s="58">
        <v>16428.98</v>
      </c>
      <c r="C11" s="58">
        <v>603625.91999999993</v>
      </c>
      <c r="D11" s="58">
        <v>1086064.4099999999</v>
      </c>
      <c r="E11" s="58">
        <v>996950.12</v>
      </c>
      <c r="F11" s="58">
        <v>1667369.28</v>
      </c>
      <c r="G11" s="58">
        <v>420005.99</v>
      </c>
    </row>
    <row r="12" spans="1:7" x14ac:dyDescent="0.3">
      <c r="A12" s="51" t="s">
        <v>481</v>
      </c>
      <c r="B12" s="58">
        <v>0</v>
      </c>
      <c r="C12" s="58">
        <v>0</v>
      </c>
      <c r="D12" s="58">
        <v>0</v>
      </c>
      <c r="E12" s="58">
        <v>1208828.94</v>
      </c>
      <c r="F12" s="58">
        <v>0</v>
      </c>
      <c r="G12" s="58">
        <v>0</v>
      </c>
    </row>
    <row r="13" spans="1:7" x14ac:dyDescent="0.3">
      <c r="A13" s="52" t="s">
        <v>482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3">
      <c r="A14" s="51" t="s">
        <v>483</v>
      </c>
      <c r="B14" s="58">
        <v>0</v>
      </c>
      <c r="C14" s="58">
        <v>296413.74</v>
      </c>
      <c r="D14" s="58">
        <v>0</v>
      </c>
      <c r="E14" s="58">
        <v>0</v>
      </c>
      <c r="F14" s="58">
        <v>0</v>
      </c>
      <c r="G14" s="58">
        <v>1189241.42</v>
      </c>
    </row>
    <row r="15" spans="1:7" x14ac:dyDescent="0.3">
      <c r="A15" s="51" t="s">
        <v>484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3">
      <c r="A16" s="51"/>
      <c r="B16" s="58">
        <v>0</v>
      </c>
      <c r="C16" s="58">
        <v>0</v>
      </c>
      <c r="D16" s="58">
        <v>0</v>
      </c>
      <c r="E16" s="58">
        <v>0</v>
      </c>
      <c r="F16" s="58">
        <v>714265.2</v>
      </c>
      <c r="G16" s="58"/>
    </row>
    <row r="17" spans="1:7" x14ac:dyDescent="0.3">
      <c r="A17" s="3" t="s">
        <v>485</v>
      </c>
      <c r="B17" s="102">
        <v>0</v>
      </c>
      <c r="C17" s="102">
        <v>0</v>
      </c>
      <c r="D17" s="102">
        <v>0</v>
      </c>
      <c r="E17" s="102">
        <v>0</v>
      </c>
      <c r="F17" s="102">
        <f>+SUM(F18:F19)</f>
        <v>714265.2</v>
      </c>
      <c r="G17" s="102">
        <v>0</v>
      </c>
    </row>
    <row r="18" spans="1:7" x14ac:dyDescent="0.3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479622</v>
      </c>
      <c r="G18" s="59">
        <v>0</v>
      </c>
    </row>
    <row r="19" spans="1:7" x14ac:dyDescent="0.3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234643.20000000001</v>
      </c>
      <c r="G19" s="59">
        <v>0</v>
      </c>
    </row>
    <row r="20" spans="1:7" x14ac:dyDescent="0.3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3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3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3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3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3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3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3">
      <c r="A27" s="39" t="s">
        <v>461</v>
      </c>
      <c r="B27" s="61"/>
      <c r="C27" s="61"/>
      <c r="D27" s="61"/>
      <c r="E27" s="61"/>
      <c r="F27" s="61"/>
      <c r="G27" s="61"/>
    </row>
    <row r="28" spans="1:7" ht="14.4" customHeight="1" x14ac:dyDescent="0.3">
      <c r="A28" s="3" t="s">
        <v>487</v>
      </c>
      <c r="B28" s="102">
        <f>+B6+B17</f>
        <v>14337775.539999999</v>
      </c>
      <c r="C28" s="102">
        <f t="shared" ref="C28:G28" si="1">+C6+C17</f>
        <v>17725296.440000001</v>
      </c>
      <c r="D28" s="102">
        <f t="shared" si="1"/>
        <v>20661193.959999997</v>
      </c>
      <c r="E28" s="102">
        <f t="shared" si="1"/>
        <v>21651885.960000005</v>
      </c>
      <c r="F28" s="102">
        <f t="shared" si="1"/>
        <v>27453879.800000001</v>
      </c>
      <c r="G28" s="102">
        <f t="shared" si="1"/>
        <v>24506009.869999997</v>
      </c>
    </row>
    <row r="29" spans="1:7" x14ac:dyDescent="0.3">
      <c r="A29" s="48"/>
      <c r="B29" s="48"/>
      <c r="C29" s="48"/>
      <c r="D29" s="48"/>
      <c r="E29" s="48"/>
      <c r="F29" s="48"/>
      <c r="G29" s="48"/>
    </row>
    <row r="30" spans="1:7" x14ac:dyDescent="0.3">
      <c r="B30" s="135"/>
      <c r="C30" s="135"/>
      <c r="D30" s="135"/>
      <c r="E30" s="135"/>
      <c r="F30" s="135"/>
      <c r="G30" s="135"/>
    </row>
    <row r="31" spans="1:7" x14ac:dyDescent="0.3">
      <c r="A31" t="s">
        <v>500</v>
      </c>
    </row>
    <row r="32" spans="1:7" x14ac:dyDescent="0.3">
      <c r="A32" t="s">
        <v>501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I5" sqref="I5:I14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5" width="22.33203125" bestFit="1" customWidth="1"/>
    <col min="6" max="6" width="22.109375" customWidth="1"/>
    <col min="9" max="9" width="23.5546875" customWidth="1"/>
  </cols>
  <sheetData>
    <row r="1" spans="1:6" x14ac:dyDescent="0.3">
      <c r="A1" s="136" t="s">
        <v>504</v>
      </c>
      <c r="B1" s="137"/>
      <c r="C1" s="137"/>
      <c r="D1" s="137"/>
      <c r="E1" s="137"/>
      <c r="F1" s="137"/>
    </row>
    <row r="2" spans="1:6" x14ac:dyDescent="0.3">
      <c r="A2" s="138" t="str">
        <f>'Formato 1'!A2</f>
        <v>Comité Municipal de Agua Potable y Alcantarillado de San Diego de la Unión, Gto.</v>
      </c>
      <c r="B2" s="139"/>
      <c r="C2" s="139"/>
      <c r="D2" s="139"/>
      <c r="E2" s="139"/>
      <c r="F2" s="140"/>
    </row>
    <row r="3" spans="1:6" x14ac:dyDescent="0.3">
      <c r="A3" s="141" t="s">
        <v>505</v>
      </c>
      <c r="B3" s="142"/>
      <c r="C3" s="142"/>
      <c r="D3" s="142"/>
      <c r="E3" s="142"/>
      <c r="F3" s="143"/>
    </row>
    <row r="4" spans="1:6" ht="28.8" x14ac:dyDescent="0.3">
      <c r="A4" s="103" t="s">
        <v>5</v>
      </c>
      <c r="B4" s="7" t="s">
        <v>506</v>
      </c>
      <c r="C4" s="32" t="s">
        <v>507</v>
      </c>
      <c r="D4" s="32" t="s">
        <v>508</v>
      </c>
      <c r="E4" s="32" t="s">
        <v>509</v>
      </c>
      <c r="F4" s="32" t="s">
        <v>510</v>
      </c>
    </row>
    <row r="5" spans="1:6" ht="15.75" customHeight="1" x14ac:dyDescent="0.3">
      <c r="A5" s="107" t="s">
        <v>511</v>
      </c>
      <c r="B5" s="112"/>
      <c r="C5" s="112"/>
      <c r="D5" s="112"/>
      <c r="E5" s="112"/>
      <c r="F5" s="112"/>
    </row>
    <row r="6" spans="1:6" x14ac:dyDescent="0.3">
      <c r="A6" s="110" t="s">
        <v>512</v>
      </c>
      <c r="B6" s="109"/>
      <c r="C6" s="109"/>
      <c r="D6" s="109"/>
      <c r="E6" s="109"/>
      <c r="F6" s="109"/>
    </row>
    <row r="7" spans="1:6" ht="15.75" customHeight="1" x14ac:dyDescent="0.3">
      <c r="A7" s="110" t="s">
        <v>513</v>
      </c>
      <c r="B7" s="109"/>
      <c r="C7" s="109"/>
      <c r="D7" s="109"/>
      <c r="E7" s="109"/>
      <c r="F7" s="109"/>
    </row>
    <row r="8" spans="1:6" x14ac:dyDescent="0.3">
      <c r="A8" s="111"/>
      <c r="B8" s="109"/>
      <c r="C8" s="109"/>
      <c r="D8" s="109"/>
      <c r="E8" s="109"/>
      <c r="F8" s="109"/>
    </row>
    <row r="9" spans="1:6" x14ac:dyDescent="0.3">
      <c r="A9" s="116" t="s">
        <v>514</v>
      </c>
      <c r="B9" s="109"/>
      <c r="C9" s="109"/>
      <c r="D9" s="109"/>
      <c r="E9" s="109"/>
      <c r="F9" s="109"/>
    </row>
    <row r="10" spans="1:6" x14ac:dyDescent="0.3">
      <c r="A10" s="110" t="s">
        <v>515</v>
      </c>
      <c r="B10" s="119"/>
      <c r="C10" s="119"/>
      <c r="D10" s="119"/>
      <c r="E10" s="119"/>
      <c r="F10" s="119"/>
    </row>
    <row r="11" spans="1:6" x14ac:dyDescent="0.3">
      <c r="A11" s="56" t="s">
        <v>516</v>
      </c>
      <c r="B11" s="119"/>
      <c r="C11" s="119"/>
      <c r="D11" s="119"/>
      <c r="E11" s="119"/>
      <c r="F11" s="119"/>
    </row>
    <row r="12" spans="1:6" x14ac:dyDescent="0.3">
      <c r="A12" s="56" t="s">
        <v>517</v>
      </c>
      <c r="B12" s="119"/>
      <c r="C12" s="119"/>
      <c r="D12" s="119"/>
      <c r="E12" s="119"/>
      <c r="F12" s="119"/>
    </row>
    <row r="13" spans="1:6" x14ac:dyDescent="0.3">
      <c r="A13" s="56" t="s">
        <v>518</v>
      </c>
      <c r="B13" s="119"/>
      <c r="C13" s="119"/>
      <c r="D13" s="119"/>
      <c r="E13" s="119"/>
      <c r="F13" s="119"/>
    </row>
    <row r="14" spans="1:6" x14ac:dyDescent="0.3">
      <c r="A14" s="110" t="s">
        <v>519</v>
      </c>
      <c r="B14" s="119"/>
      <c r="C14" s="119"/>
      <c r="D14" s="119"/>
      <c r="E14" s="119"/>
      <c r="F14" s="119"/>
    </row>
    <row r="15" spans="1:6" x14ac:dyDescent="0.3">
      <c r="A15" s="56" t="s">
        <v>516</v>
      </c>
      <c r="B15" s="119"/>
      <c r="C15" s="119"/>
      <c r="D15" s="119"/>
      <c r="E15" s="119"/>
      <c r="F15" s="119"/>
    </row>
    <row r="16" spans="1:6" x14ac:dyDescent="0.3">
      <c r="A16" s="56" t="s">
        <v>517</v>
      </c>
      <c r="B16" s="120"/>
      <c r="C16" s="120"/>
      <c r="D16" s="120"/>
      <c r="E16" s="120"/>
      <c r="F16" s="120"/>
    </row>
    <row r="17" spans="1:6" x14ac:dyDescent="0.3">
      <c r="A17" s="56" t="s">
        <v>518</v>
      </c>
      <c r="B17" s="121"/>
      <c r="C17" s="121"/>
      <c r="D17" s="121"/>
      <c r="E17" s="121"/>
      <c r="F17" s="121"/>
    </row>
    <row r="18" spans="1:6" x14ac:dyDescent="0.3">
      <c r="A18" s="110" t="s">
        <v>520</v>
      </c>
      <c r="B18" s="121"/>
      <c r="C18" s="121"/>
      <c r="D18" s="121"/>
      <c r="E18" s="121"/>
      <c r="F18" s="121"/>
    </row>
    <row r="19" spans="1:6" x14ac:dyDescent="0.3">
      <c r="A19" s="110" t="s">
        <v>521</v>
      </c>
      <c r="B19" s="121"/>
      <c r="C19" s="121"/>
      <c r="D19" s="121"/>
      <c r="E19" s="121"/>
      <c r="F19" s="121"/>
    </row>
    <row r="20" spans="1:6" x14ac:dyDescent="0.3">
      <c r="A20" s="110" t="s">
        <v>522</v>
      </c>
      <c r="B20" s="122"/>
      <c r="C20" s="122"/>
      <c r="D20" s="122"/>
      <c r="E20" s="122"/>
      <c r="F20" s="122"/>
    </row>
    <row r="21" spans="1:6" x14ac:dyDescent="0.3">
      <c r="A21" s="110" t="s">
        <v>523</v>
      </c>
      <c r="B21" s="122"/>
      <c r="C21" s="122"/>
      <c r="D21" s="122"/>
      <c r="E21" s="122"/>
      <c r="F21" s="122"/>
    </row>
    <row r="22" spans="1:6" x14ac:dyDescent="0.3">
      <c r="A22" s="110" t="s">
        <v>524</v>
      </c>
      <c r="B22" s="122"/>
      <c r="C22" s="122"/>
      <c r="D22" s="122"/>
      <c r="E22" s="122"/>
      <c r="F22" s="122"/>
    </row>
    <row r="23" spans="1:6" x14ac:dyDescent="0.3">
      <c r="A23" s="110" t="s">
        <v>525</v>
      </c>
      <c r="B23" s="122"/>
      <c r="C23" s="122"/>
      <c r="D23" s="122"/>
      <c r="E23" s="122"/>
      <c r="F23" s="122"/>
    </row>
    <row r="24" spans="1:6" x14ac:dyDescent="0.3">
      <c r="A24" s="110" t="s">
        <v>526</v>
      </c>
      <c r="B24" s="114"/>
      <c r="C24" s="114"/>
      <c r="D24" s="114"/>
      <c r="E24" s="114"/>
      <c r="F24" s="114"/>
    </row>
    <row r="25" spans="1:6" x14ac:dyDescent="0.3">
      <c r="A25" s="110" t="s">
        <v>527</v>
      </c>
      <c r="B25" s="114"/>
      <c r="C25" s="114"/>
      <c r="D25" s="114"/>
      <c r="E25" s="114"/>
      <c r="F25" s="114"/>
    </row>
    <row r="26" spans="1:6" x14ac:dyDescent="0.3">
      <c r="A26" s="111"/>
      <c r="B26" s="115"/>
      <c r="C26" s="115"/>
      <c r="D26" s="115"/>
      <c r="E26" s="115"/>
      <c r="F26" s="115"/>
    </row>
    <row r="27" spans="1:6" ht="14.4" customHeight="1" x14ac:dyDescent="0.3">
      <c r="A27" s="116" t="s">
        <v>528</v>
      </c>
      <c r="B27" s="113"/>
      <c r="C27" s="113"/>
      <c r="D27" s="113"/>
      <c r="E27" s="113"/>
      <c r="F27" s="113"/>
    </row>
    <row r="28" spans="1:6" x14ac:dyDescent="0.3">
      <c r="A28" s="110" t="s">
        <v>529</v>
      </c>
      <c r="B28" s="74"/>
      <c r="C28" s="74"/>
      <c r="D28" s="74"/>
      <c r="E28" s="74"/>
      <c r="F28" s="74"/>
    </row>
    <row r="29" spans="1:6" x14ac:dyDescent="0.3">
      <c r="A29" s="106"/>
      <c r="B29" s="47"/>
      <c r="C29" s="47"/>
      <c r="D29" s="47"/>
      <c r="E29" s="47"/>
      <c r="F29" s="47"/>
    </row>
    <row r="30" spans="1:6" x14ac:dyDescent="0.3">
      <c r="A30" s="117" t="s">
        <v>530</v>
      </c>
      <c r="B30" s="47"/>
      <c r="C30" s="47"/>
      <c r="D30" s="47"/>
      <c r="E30" s="47"/>
      <c r="F30" s="47"/>
    </row>
    <row r="31" spans="1:6" x14ac:dyDescent="0.3">
      <c r="A31" s="118" t="s">
        <v>515</v>
      </c>
      <c r="B31" s="74"/>
      <c r="C31" s="74"/>
      <c r="D31" s="74"/>
      <c r="E31" s="74"/>
      <c r="F31" s="74"/>
    </row>
    <row r="32" spans="1:6" x14ac:dyDescent="0.3">
      <c r="A32" s="118" t="s">
        <v>519</v>
      </c>
      <c r="B32" s="74"/>
      <c r="C32" s="74"/>
      <c r="D32" s="74"/>
      <c r="E32" s="74"/>
      <c r="F32" s="74"/>
    </row>
    <row r="33" spans="1:6" x14ac:dyDescent="0.3">
      <c r="A33" s="118" t="s">
        <v>531</v>
      </c>
      <c r="B33" s="74"/>
      <c r="C33" s="74"/>
      <c r="D33" s="74"/>
      <c r="E33" s="74"/>
      <c r="F33" s="74"/>
    </row>
    <row r="34" spans="1:6" x14ac:dyDescent="0.3">
      <c r="A34" s="106"/>
      <c r="B34" s="47"/>
      <c r="C34" s="47"/>
      <c r="D34" s="47"/>
      <c r="E34" s="47"/>
      <c r="F34" s="47"/>
    </row>
    <row r="35" spans="1:6" x14ac:dyDescent="0.3">
      <c r="A35" s="117" t="s">
        <v>532</v>
      </c>
      <c r="B35" s="47"/>
      <c r="C35" s="47"/>
      <c r="D35" s="47"/>
      <c r="E35" s="47"/>
      <c r="F35" s="47"/>
    </row>
    <row r="36" spans="1:6" x14ac:dyDescent="0.3">
      <c r="A36" s="118" t="s">
        <v>533</v>
      </c>
      <c r="B36" s="47"/>
      <c r="C36" s="47"/>
      <c r="D36" s="47"/>
      <c r="E36" s="47"/>
      <c r="F36" s="47"/>
    </row>
    <row r="37" spans="1:6" x14ac:dyDescent="0.3">
      <c r="A37" s="118" t="s">
        <v>534</v>
      </c>
      <c r="B37" s="47"/>
      <c r="C37" s="47"/>
      <c r="D37" s="47"/>
      <c r="E37" s="47"/>
      <c r="F37" s="47"/>
    </row>
    <row r="38" spans="1:6" x14ac:dyDescent="0.3">
      <c r="A38" s="118" t="s">
        <v>535</v>
      </c>
      <c r="B38" s="47"/>
      <c r="C38" s="47"/>
      <c r="D38" s="47"/>
      <c r="E38" s="47"/>
      <c r="F38" s="47"/>
    </row>
    <row r="39" spans="1:6" x14ac:dyDescent="0.3">
      <c r="A39" s="106"/>
      <c r="B39" s="47"/>
      <c r="C39" s="47"/>
      <c r="D39" s="47"/>
      <c r="E39" s="47"/>
      <c r="F39" s="47"/>
    </row>
    <row r="40" spans="1:6" x14ac:dyDescent="0.3">
      <c r="A40" s="117" t="s">
        <v>536</v>
      </c>
      <c r="B40" s="47"/>
      <c r="C40" s="47"/>
      <c r="D40" s="47"/>
      <c r="E40" s="47"/>
      <c r="F40" s="47"/>
    </row>
    <row r="41" spans="1:6" x14ac:dyDescent="0.3">
      <c r="A41" s="106"/>
      <c r="B41" s="47"/>
      <c r="C41" s="47"/>
      <c r="D41" s="47"/>
      <c r="E41" s="47"/>
      <c r="F41" s="47"/>
    </row>
    <row r="42" spans="1:6" x14ac:dyDescent="0.3">
      <c r="A42" s="117" t="s">
        <v>537</v>
      </c>
      <c r="B42" s="47"/>
      <c r="C42" s="47"/>
      <c r="D42" s="47"/>
      <c r="E42" s="47"/>
      <c r="F42" s="47"/>
    </row>
    <row r="43" spans="1:6" x14ac:dyDescent="0.3">
      <c r="A43" s="118" t="s">
        <v>538</v>
      </c>
      <c r="B43" s="74"/>
      <c r="C43" s="74"/>
      <c r="D43" s="74"/>
      <c r="E43" s="74"/>
      <c r="F43" s="74"/>
    </row>
    <row r="44" spans="1:6" x14ac:dyDescent="0.3">
      <c r="A44" s="118" t="s">
        <v>539</v>
      </c>
      <c r="B44" s="74"/>
      <c r="C44" s="74"/>
      <c r="D44" s="74"/>
      <c r="E44" s="74"/>
      <c r="F44" s="74"/>
    </row>
    <row r="45" spans="1:6" x14ac:dyDescent="0.3">
      <c r="A45" s="118" t="s">
        <v>540</v>
      </c>
      <c r="B45" s="74"/>
      <c r="C45" s="74"/>
      <c r="D45" s="74"/>
      <c r="E45" s="74"/>
      <c r="F45" s="74"/>
    </row>
    <row r="46" spans="1:6" x14ac:dyDescent="0.3">
      <c r="A46" s="106"/>
      <c r="B46" s="47"/>
      <c r="C46" s="47"/>
      <c r="D46" s="47"/>
      <c r="E46" s="47"/>
      <c r="F46" s="47"/>
    </row>
    <row r="47" spans="1:6" ht="28.8" x14ac:dyDescent="0.3">
      <c r="A47" s="117" t="s">
        <v>541</v>
      </c>
      <c r="B47" s="47"/>
      <c r="C47" s="47"/>
      <c r="D47" s="47"/>
      <c r="E47" s="47"/>
      <c r="F47" s="47"/>
    </row>
    <row r="48" spans="1:6" x14ac:dyDescent="0.3">
      <c r="A48" s="118" t="s">
        <v>539</v>
      </c>
      <c r="B48" s="74"/>
      <c r="C48" s="74"/>
      <c r="D48" s="74"/>
      <c r="E48" s="74"/>
      <c r="F48" s="74"/>
    </row>
    <row r="49" spans="1:6" x14ac:dyDescent="0.3">
      <c r="A49" s="118" t="s">
        <v>540</v>
      </c>
      <c r="B49" s="74"/>
      <c r="C49" s="74"/>
      <c r="D49" s="74"/>
      <c r="E49" s="74"/>
      <c r="F49" s="74"/>
    </row>
    <row r="50" spans="1:6" x14ac:dyDescent="0.3">
      <c r="A50" s="106"/>
      <c r="B50" s="47"/>
      <c r="C50" s="47"/>
      <c r="D50" s="47"/>
      <c r="E50" s="47"/>
      <c r="F50" s="47"/>
    </row>
    <row r="51" spans="1:6" x14ac:dyDescent="0.3">
      <c r="A51" s="117" t="s">
        <v>542</v>
      </c>
      <c r="B51" s="47"/>
      <c r="C51" s="47"/>
      <c r="D51" s="47"/>
      <c r="E51" s="47"/>
      <c r="F51" s="47"/>
    </row>
    <row r="52" spans="1:6" x14ac:dyDescent="0.3">
      <c r="A52" s="118" t="s">
        <v>539</v>
      </c>
      <c r="B52" s="74"/>
      <c r="C52" s="74"/>
      <c r="D52" s="74"/>
      <c r="E52" s="74"/>
      <c r="F52" s="74"/>
    </row>
    <row r="53" spans="1:6" x14ac:dyDescent="0.3">
      <c r="A53" s="118" t="s">
        <v>540</v>
      </c>
      <c r="B53" s="74"/>
      <c r="C53" s="74"/>
      <c r="D53" s="74"/>
      <c r="E53" s="74"/>
      <c r="F53" s="74"/>
    </row>
    <row r="54" spans="1:6" x14ac:dyDescent="0.3">
      <c r="A54" s="118" t="s">
        <v>543</v>
      </c>
      <c r="B54" s="74"/>
      <c r="C54" s="74"/>
      <c r="D54" s="74"/>
      <c r="E54" s="74"/>
      <c r="F54" s="74"/>
    </row>
    <row r="55" spans="1:6" x14ac:dyDescent="0.3">
      <c r="A55" s="106"/>
      <c r="B55" s="47"/>
      <c r="C55" s="47"/>
      <c r="D55" s="47"/>
      <c r="E55" s="47"/>
      <c r="F55" s="47"/>
    </row>
    <row r="56" spans="1:6" x14ac:dyDescent="0.3">
      <c r="A56" s="117" t="s">
        <v>544</v>
      </c>
      <c r="B56" s="47"/>
      <c r="C56" s="47"/>
      <c r="D56" s="47"/>
      <c r="E56" s="47"/>
      <c r="F56" s="47"/>
    </row>
    <row r="57" spans="1:6" x14ac:dyDescent="0.3">
      <c r="A57" s="118" t="s">
        <v>539</v>
      </c>
      <c r="B57" s="74"/>
      <c r="C57" s="74"/>
      <c r="D57" s="74"/>
      <c r="E57" s="74"/>
      <c r="F57" s="74"/>
    </row>
    <row r="58" spans="1:6" x14ac:dyDescent="0.3">
      <c r="A58" s="118" t="s">
        <v>540</v>
      </c>
      <c r="B58" s="74"/>
      <c r="C58" s="74"/>
      <c r="D58" s="74"/>
      <c r="E58" s="74"/>
      <c r="F58" s="74"/>
    </row>
    <row r="59" spans="1:6" x14ac:dyDescent="0.3">
      <c r="A59" s="106"/>
      <c r="B59" s="47"/>
      <c r="C59" s="47"/>
      <c r="D59" s="47"/>
      <c r="E59" s="47"/>
      <c r="F59" s="47"/>
    </row>
    <row r="60" spans="1:6" x14ac:dyDescent="0.3">
      <c r="A60" s="117" t="s">
        <v>545</v>
      </c>
      <c r="B60" s="47"/>
      <c r="C60" s="47"/>
      <c r="D60" s="47"/>
      <c r="E60" s="47"/>
      <c r="F60" s="47"/>
    </row>
    <row r="61" spans="1:6" x14ac:dyDescent="0.3">
      <c r="A61" s="118" t="s">
        <v>546</v>
      </c>
      <c r="B61" s="105"/>
      <c r="C61" s="105"/>
      <c r="D61" s="105"/>
      <c r="E61" s="105"/>
      <c r="F61" s="105"/>
    </row>
    <row r="62" spans="1:6" x14ac:dyDescent="0.3">
      <c r="A62" s="118" t="s">
        <v>547</v>
      </c>
      <c r="B62" s="123"/>
      <c r="C62" s="123"/>
      <c r="D62" s="123"/>
      <c r="E62" s="123"/>
      <c r="F62" s="123"/>
    </row>
    <row r="63" spans="1:6" x14ac:dyDescent="0.3">
      <c r="A63" s="106"/>
      <c r="B63" s="105"/>
      <c r="C63" s="105"/>
      <c r="D63" s="105"/>
      <c r="E63" s="105"/>
      <c r="F63" s="105"/>
    </row>
    <row r="64" spans="1:6" x14ac:dyDescent="0.3">
      <c r="A64" s="117" t="s">
        <v>548</v>
      </c>
      <c r="B64" s="105"/>
      <c r="C64" s="105"/>
      <c r="D64" s="105"/>
      <c r="E64" s="105"/>
      <c r="F64" s="105"/>
    </row>
    <row r="65" spans="1:6" x14ac:dyDescent="0.3">
      <c r="A65" s="118" t="s">
        <v>549</v>
      </c>
      <c r="B65" s="105"/>
      <c r="C65" s="105"/>
      <c r="D65" s="105"/>
      <c r="E65" s="105"/>
      <c r="F65" s="105"/>
    </row>
    <row r="66" spans="1:6" x14ac:dyDescent="0.3">
      <c r="A66" s="118" t="s">
        <v>550</v>
      </c>
      <c r="B66" s="106"/>
      <c r="C66" s="47"/>
      <c r="D66" s="106"/>
      <c r="E66" s="106"/>
      <c r="F66" s="106"/>
    </row>
    <row r="67" spans="1:6" x14ac:dyDescent="0.3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3</vt:i4>
      </vt:variant>
    </vt:vector>
  </HeadingPairs>
  <TitlesOfParts>
    <vt:vector size="17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2023-03-16T22:14:51Z</dcterms:created>
  <dcterms:modified xsi:type="dcterms:W3CDTF">2026-04-27T15:43:00Z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